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1328"/>
  <workbookPr showInkAnnotation="0" codeName="ThisWorkbook"/>
  <mc:AlternateContent xmlns:mc="http://schemas.openxmlformats.org/markup-compatibility/2006">
    <mc:Choice Requires="x15">
      <x15ac:absPath xmlns:x15ac="http://schemas.microsoft.com/office/spreadsheetml/2010/11/ac" url="D:\1_prace\18-216.208 Modernizace TNS Týniště nad Orlicí (Voklik) P AKTUALIZACE\96_X_Digitalni odevzdani final 02_02_2019\Naklady stavby\Soupis praci\"/>
    </mc:Choice>
  </mc:AlternateContent>
  <xr:revisionPtr revIDLastSave="0" documentId="13_ncr:1_{AFDFC2C9-06A2-44AE-8065-B8289F66EDBA}" xr6:coauthVersionLast="41" xr6:coauthVersionMax="41" xr10:uidLastSave="{00000000-0000-0000-0000-000000000000}"/>
  <bookViews>
    <workbookView xWindow="-110" yWindow="-110" windowWidth="38620" windowHeight="21220" xr2:uid="{00000000-000D-0000-FFFF-FFFF00000000}"/>
  </bookViews>
  <sheets>
    <sheet name="SO110" sheetId="1" r:id="rId1"/>
    <sheet name="Kategorie monitoringu" sheetId="3" state="hidden" r:id="rId2"/>
    <sheet name="změny" sheetId="5" r:id="rId3"/>
    <sheet name="hide" sheetId="4" state="hidden" r:id="rId4"/>
  </sheets>
  <definedNames>
    <definedName name="_xlnm._FilterDatabase" localSheetId="3" hidden="1">hide!$A$1:$L$4</definedName>
    <definedName name="_xlnm._FilterDatabase" localSheetId="1" hidden="1">'Kategorie monitoringu'!$A$1:$A$25</definedName>
    <definedName name="_xlnm._FilterDatabase" localSheetId="0" hidden="1">'SO110'!$A$10:$L$110</definedName>
    <definedName name="_xlnm.Print_Titles" localSheetId="0">'SO110'!$9:$12</definedName>
    <definedName name="_xlnm.Print_Area" localSheetId="0">'SO110'!$B$1:$L$110</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L106" i="1" l="1"/>
  <c r="J106" i="1"/>
  <c r="L102" i="1"/>
  <c r="J102" i="1"/>
  <c r="L98" i="1"/>
  <c r="J98" i="1"/>
  <c r="L94" i="1"/>
  <c r="J94" i="1"/>
  <c r="L90" i="1"/>
  <c r="J90" i="1"/>
  <c r="L86" i="1"/>
  <c r="J86" i="1"/>
  <c r="L82" i="1"/>
  <c r="J82" i="1"/>
  <c r="L78" i="1"/>
  <c r="J78" i="1"/>
  <c r="L74" i="1"/>
  <c r="J74" i="1"/>
  <c r="L70" i="1"/>
  <c r="J70" i="1"/>
  <c r="L66" i="1"/>
  <c r="J66" i="1"/>
  <c r="L62" i="1"/>
  <c r="J62" i="1"/>
  <c r="L58" i="1"/>
  <c r="J58" i="1"/>
  <c r="L54" i="1"/>
  <c r="J54" i="1"/>
  <c r="L50" i="1"/>
  <c r="J50" i="1"/>
  <c r="L46" i="1"/>
  <c r="J46" i="1"/>
  <c r="L42" i="1"/>
  <c r="J42" i="1"/>
  <c r="L38" i="1"/>
  <c r="J38" i="1"/>
  <c r="L34" i="1"/>
  <c r="J34" i="1"/>
  <c r="L30" i="1"/>
  <c r="J30" i="1"/>
  <c r="L26" i="1"/>
  <c r="J26" i="1"/>
  <c r="L22" i="1"/>
  <c r="J22" i="1"/>
  <c r="L18" i="1"/>
  <c r="J18" i="1"/>
  <c r="L14" i="1"/>
  <c r="J14" i="1"/>
  <c r="B14" i="1"/>
  <c r="C110" i="1"/>
  <c r="B18" i="1" l="1"/>
  <c r="L110" i="1"/>
  <c r="B22" i="1" l="1"/>
  <c r="J1" i="4"/>
  <c r="B26" i="1" l="1"/>
  <c r="L1" i="4"/>
  <c r="B30" i="1" l="1"/>
  <c r="L9" i="1"/>
  <c r="B9" i="1"/>
  <c r="B34" i="1" l="1"/>
  <c r="L1" i="1"/>
  <c r="F4" i="1"/>
  <c r="B38" i="1" l="1"/>
  <c r="K9" i="1"/>
  <c r="B42" i="1" l="1"/>
  <c r="F5" i="1"/>
  <c r="Q2" i="1"/>
  <c r="B46" i="1" l="1"/>
  <c r="B50" i="1" s="1"/>
  <c r="B54" i="1" s="1"/>
  <c r="B58" i="1" l="1"/>
  <c r="B62" i="1" s="1"/>
  <c r="B66" i="1" s="1"/>
  <c r="B70" i="1" s="1"/>
  <c r="B74" i="1" s="1"/>
  <c r="B78" i="1" s="1"/>
  <c r="B82" i="1" l="1"/>
  <c r="B86" i="1" l="1"/>
  <c r="B90" i="1" s="1"/>
  <c r="B94" i="1" s="1"/>
  <c r="B98" i="1" s="1"/>
  <c r="B102" i="1" s="1"/>
  <c r="B106" i="1" s="1"/>
  <c r="K2" i="1"/>
  <c r="O1" i="1" l="1"/>
  <c r="Q3"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Salavová Mariana, Ing.</author>
    <author>Ing. Mariana Salavová</author>
  </authors>
  <commentList>
    <comment ref="I3" authorId="0" shapeId="0" xr:uid="{00000000-0006-0000-0000-000001000000}">
      <text>
        <r>
          <rPr>
            <b/>
            <u/>
            <sz val="12"/>
            <color indexed="81"/>
            <rFont val="Calibri"/>
            <family val="2"/>
            <charset val="238"/>
            <scheme val="minor"/>
          </rPr>
          <t>Vložení nové položky:</t>
        </r>
        <r>
          <rPr>
            <b/>
            <sz val="11"/>
            <color indexed="81"/>
            <rFont val="Calibri"/>
            <family val="2"/>
            <charset val="238"/>
            <scheme val="minor"/>
          </rPr>
          <t xml:space="preserve">
</t>
        </r>
        <r>
          <rPr>
            <sz val="11"/>
            <color indexed="81"/>
            <rFont val="Calibri"/>
            <family val="2"/>
            <charset val="238"/>
            <scheme val="minor"/>
          </rPr>
          <t xml:space="preserve">pro přidání další položky umístěte </t>
        </r>
        <r>
          <rPr>
            <b/>
            <sz val="11"/>
            <color indexed="81"/>
            <rFont val="Calibri"/>
            <family val="2"/>
            <charset val="238"/>
            <scheme val="minor"/>
          </rPr>
          <t>kurzor do sloupce "B"</t>
        </r>
        <r>
          <rPr>
            <sz val="11"/>
            <color indexed="81"/>
            <rFont val="Calibri"/>
            <family val="2"/>
            <charset val="238"/>
            <scheme val="minor"/>
          </rPr>
          <t xml:space="preserve"> pod poslední řádek  předešlé položky, nebo pod začátek následného dílu a spusťte </t>
        </r>
        <r>
          <rPr>
            <b/>
            <sz val="11"/>
            <color indexed="81"/>
            <rFont val="Calibri"/>
            <family val="2"/>
            <charset val="238"/>
            <scheme val="minor"/>
          </rPr>
          <t>"Vložení položky"</t>
        </r>
        <r>
          <rPr>
            <sz val="11"/>
            <color indexed="81"/>
            <rFont val="Calibri"/>
            <family val="2"/>
            <charset val="238"/>
            <scheme val="minor"/>
          </rPr>
          <t xml:space="preserve">.  
Chcete-li přidat další položku k uzavřenému Dílu, umístěte </t>
        </r>
        <r>
          <rPr>
            <b/>
            <sz val="11"/>
            <color indexed="81"/>
            <rFont val="Calibri"/>
            <family val="2"/>
            <charset val="238"/>
            <scheme val="minor"/>
          </rPr>
          <t>kurzor do sloupce "B"</t>
        </r>
        <r>
          <rPr>
            <sz val="11"/>
            <color indexed="81"/>
            <rFont val="Calibri"/>
            <family val="2"/>
            <charset val="238"/>
            <scheme val="minor"/>
          </rPr>
          <t xml:space="preserve">, a to buď na číslo položky, před kterou chcete položku přidat, nebo na řádek se součtem dílu a spusťte </t>
        </r>
        <r>
          <rPr>
            <b/>
            <sz val="11"/>
            <color indexed="81"/>
            <rFont val="Calibri"/>
            <family val="2"/>
            <charset val="238"/>
            <scheme val="minor"/>
          </rPr>
          <t>"Vložení položky"</t>
        </r>
        <r>
          <rPr>
            <sz val="11"/>
            <color indexed="81"/>
            <rFont val="Calibri"/>
            <family val="2"/>
            <charset val="238"/>
            <scheme val="minor"/>
          </rPr>
          <t xml:space="preserve">.
Po přidání  položky do již uzavřeného Dílu musí být </t>
        </r>
        <r>
          <rPr>
            <b/>
            <sz val="11"/>
            <color indexed="81"/>
            <rFont val="Calibri"/>
            <family val="2"/>
            <charset val="238"/>
            <scheme val="minor"/>
          </rPr>
          <t>Díl znovu přepočítán</t>
        </r>
        <r>
          <rPr>
            <sz val="11"/>
            <color indexed="81"/>
            <rFont val="Calibri"/>
            <family val="2"/>
            <charset val="238"/>
            <scheme val="minor"/>
          </rPr>
          <t xml:space="preserve"> 
</t>
        </r>
        <r>
          <rPr>
            <sz val="9"/>
            <color indexed="81"/>
            <rFont val="Tahoma"/>
            <family val="2"/>
            <charset val="238"/>
          </rPr>
          <t xml:space="preserve">
</t>
        </r>
      </text>
    </comment>
    <comment ref="J3" authorId="1" shapeId="0" xr:uid="{00000000-0006-0000-0000-000002000000}">
      <text>
        <r>
          <rPr>
            <b/>
            <u/>
            <sz val="12"/>
            <color indexed="81"/>
            <rFont val="Calibri"/>
            <family val="2"/>
            <charset val="238"/>
            <scheme val="minor"/>
          </rPr>
          <t>Vložení nového Dílu:</t>
        </r>
        <r>
          <rPr>
            <b/>
            <sz val="11"/>
            <color indexed="81"/>
            <rFont val="Calibri"/>
            <family val="2"/>
            <charset val="238"/>
            <scheme val="minor"/>
          </rPr>
          <t xml:space="preserve">
</t>
        </r>
        <r>
          <rPr>
            <sz val="11"/>
            <color indexed="81"/>
            <rFont val="Calibri"/>
            <family val="2"/>
            <charset val="238"/>
            <scheme val="minor"/>
          </rPr>
          <t>nový</t>
        </r>
        <r>
          <rPr>
            <b/>
            <sz val="11"/>
            <color indexed="81"/>
            <rFont val="Calibri"/>
            <family val="2"/>
            <charset val="238"/>
            <scheme val="minor"/>
          </rPr>
          <t xml:space="preserve"> Díl  </t>
        </r>
        <r>
          <rPr>
            <sz val="11"/>
            <color indexed="81"/>
            <rFont val="Calibri"/>
            <family val="2"/>
            <charset val="238"/>
            <scheme val="minor"/>
          </rPr>
          <t xml:space="preserve">bude vytvořen až po </t>
        </r>
        <r>
          <rPr>
            <b/>
            <sz val="11"/>
            <color indexed="81"/>
            <rFont val="Calibri"/>
            <family val="2"/>
            <charset val="238"/>
            <scheme val="minor"/>
          </rPr>
          <t xml:space="preserve">uzavření předešlého Dílu součtem. Díly nesmí mít shodné číslování ani názvy.
</t>
        </r>
        <r>
          <rPr>
            <sz val="11"/>
            <color indexed="81"/>
            <rFont val="Calibri"/>
            <family val="2"/>
            <charset val="238"/>
            <scheme val="minor"/>
          </rPr>
          <t xml:space="preserve">Pro vložení nového </t>
        </r>
        <r>
          <rPr>
            <b/>
            <sz val="11"/>
            <color indexed="81"/>
            <rFont val="Calibri"/>
            <family val="2"/>
            <charset val="238"/>
            <scheme val="minor"/>
          </rPr>
          <t>Dílu</t>
        </r>
        <r>
          <rPr>
            <sz val="11"/>
            <color indexed="81"/>
            <rFont val="Calibri"/>
            <family val="2"/>
            <charset val="238"/>
            <scheme val="minor"/>
          </rPr>
          <t xml:space="preserve"> umístěte kurzor do sloupce "B" pod poslední řádek položky "</t>
        </r>
        <r>
          <rPr>
            <b/>
            <sz val="11"/>
            <color indexed="81"/>
            <rFont val="Calibri"/>
            <family val="2"/>
            <charset val="238"/>
            <scheme val="minor"/>
          </rPr>
          <t>Součet za díl</t>
        </r>
        <r>
          <rPr>
            <sz val="11"/>
            <color indexed="81"/>
            <rFont val="Calibri"/>
            <family val="2"/>
            <charset val="238"/>
            <scheme val="minor"/>
          </rPr>
          <t>" a spusťte "</t>
        </r>
        <r>
          <rPr>
            <b/>
            <sz val="11"/>
            <color indexed="81"/>
            <rFont val="Calibri"/>
            <family val="2"/>
            <charset val="238"/>
            <scheme val="minor"/>
          </rPr>
          <t>Vloži Díl</t>
        </r>
        <r>
          <rPr>
            <sz val="11"/>
            <color indexed="81"/>
            <rFont val="Calibri"/>
            <family val="2"/>
            <charset val="238"/>
            <scheme val="minor"/>
          </rPr>
          <t>" nebo požijte klávesovou zkratku "</t>
        </r>
        <r>
          <rPr>
            <b/>
            <sz val="11"/>
            <color indexed="81"/>
            <rFont val="Calibri"/>
            <family val="2"/>
            <charset val="238"/>
            <scheme val="minor"/>
          </rPr>
          <t>ctrl a</t>
        </r>
        <r>
          <rPr>
            <sz val="11"/>
            <color indexed="81"/>
            <rFont val="Calibri"/>
            <family val="2"/>
            <charset val="238"/>
            <scheme val="minor"/>
          </rPr>
          <t xml:space="preserve">".  </t>
        </r>
      </text>
    </comment>
    <comment ref="K3" authorId="0" shapeId="0" xr:uid="{00000000-0006-0000-0000-000003000000}">
      <text>
        <r>
          <rPr>
            <b/>
            <u/>
            <sz val="12"/>
            <color indexed="81"/>
            <rFont val="Calibri"/>
            <family val="2"/>
            <charset val="238"/>
            <scheme val="minor"/>
          </rPr>
          <t>Uzavření a součet Dílu:</t>
        </r>
        <r>
          <rPr>
            <b/>
            <sz val="11"/>
            <color indexed="81"/>
            <rFont val="Calibri"/>
            <family val="2"/>
            <charset val="238"/>
            <scheme val="minor"/>
          </rPr>
          <t xml:space="preserve">
položky rozpočtu musí být zařazené do samostatně očíslovaných Dílů. Každý rozpočet musí mít minimálně jeden Díl, který je ukončen řádkem "Součet za Díl"
Před vytvoření nového Dílu musí být předchozí Díl vždy uzavřen součtem za Díl.
</t>
        </r>
        <r>
          <rPr>
            <sz val="11"/>
            <color indexed="81"/>
            <rFont val="Calibri"/>
            <family val="2"/>
            <charset val="238"/>
            <scheme val="minor"/>
          </rPr>
          <t xml:space="preserve">Pro </t>
        </r>
        <r>
          <rPr>
            <b/>
            <sz val="11"/>
            <color indexed="81"/>
            <rFont val="Calibri"/>
            <family val="2"/>
            <charset val="238"/>
            <scheme val="minor"/>
          </rPr>
          <t>součet za Díl</t>
        </r>
        <r>
          <rPr>
            <sz val="11"/>
            <color indexed="81"/>
            <rFont val="Calibri"/>
            <family val="2"/>
            <charset val="238"/>
            <scheme val="minor"/>
          </rPr>
          <t xml:space="preserve"> umístěte kurzor do sloupce "B" pod poslední řádek poslední položky v Dílu a spusťte </t>
        </r>
        <r>
          <rPr>
            <b/>
            <sz val="11"/>
            <color indexed="81"/>
            <rFont val="Calibri"/>
            <family val="2"/>
            <charset val="238"/>
            <scheme val="minor"/>
          </rPr>
          <t>"Součet za Díl"</t>
        </r>
        <r>
          <rPr>
            <sz val="11"/>
            <color indexed="81"/>
            <rFont val="Calibri"/>
            <family val="2"/>
            <charset val="238"/>
            <scheme val="minor"/>
          </rPr>
          <t xml:space="preserve">.  
Chcete-li </t>
        </r>
        <r>
          <rPr>
            <b/>
            <sz val="11"/>
            <color indexed="81"/>
            <rFont val="Calibri"/>
            <family val="2"/>
            <charset val="238"/>
            <scheme val="minor"/>
          </rPr>
          <t>přepočítat Díl</t>
        </r>
        <r>
          <rPr>
            <sz val="11"/>
            <color indexed="81"/>
            <rFont val="Calibri"/>
            <family val="2"/>
            <charset val="238"/>
            <scheme val="minor"/>
          </rPr>
          <t xml:space="preserve"> po dodatečném přidání položky do již uzavřeného Dílu, umístěte kurzor do sloupce "B" se součtem za daný Díl a spusťte </t>
        </r>
        <r>
          <rPr>
            <b/>
            <sz val="11"/>
            <color indexed="81"/>
            <rFont val="Calibri"/>
            <family val="2"/>
            <charset val="238"/>
            <scheme val="minor"/>
          </rPr>
          <t>"Součet za Díl"</t>
        </r>
        <r>
          <rPr>
            <sz val="11"/>
            <color indexed="81"/>
            <rFont val="Calibri"/>
            <family val="2"/>
            <charset val="238"/>
            <scheme val="minor"/>
          </rPr>
          <t xml:space="preserve">.
Po přidání položky do již uzavřeného Dílu musí být Díl vždy znovu přepočítán.
</t>
        </r>
        <r>
          <rPr>
            <b/>
            <sz val="11"/>
            <color indexed="81"/>
            <rFont val="Calibri"/>
            <family val="2"/>
            <charset val="238"/>
            <scheme val="minor"/>
          </rPr>
          <t>Nový Díl  bude vytvořen až po uzavření předešlého Dílu součtem</t>
        </r>
        <r>
          <rPr>
            <sz val="11"/>
            <color indexed="81"/>
            <rFont val="Calibri"/>
            <family val="2"/>
            <charset val="238"/>
            <scheme val="minor"/>
          </rPr>
          <t>. Díly nesmí mít shodné číslování ani názvy.</t>
        </r>
      </text>
    </comment>
    <comment ref="E4" authorId="0" shapeId="0" xr:uid="{00000000-0006-0000-0000-000004000000}">
      <text>
        <r>
          <rPr>
            <b/>
            <u/>
            <sz val="10"/>
            <color indexed="81"/>
            <rFont val="Calibri"/>
            <family val="2"/>
            <charset val="238"/>
            <scheme val="minor"/>
          </rPr>
          <t>Vybrat kategorii dle seznamu</t>
        </r>
        <r>
          <rPr>
            <sz val="9"/>
            <color indexed="81"/>
            <rFont val="Calibri"/>
            <family val="2"/>
            <charset val="238"/>
            <scheme val="minor"/>
          </rPr>
          <t xml:space="preserve">
</t>
        </r>
        <r>
          <rPr>
            <i/>
            <sz val="9"/>
            <color indexed="81"/>
            <rFont val="Calibri"/>
            <family val="2"/>
            <charset val="238"/>
            <scheme val="minor"/>
          </rPr>
          <t xml:space="preserve">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D.1 Železniční zabezpečovací zařízení
D.2 Železniční sdělovací zařízení
D.3 Silnoproudá technologie včetně DŘT
D.4 Ostatní technologická zařízení
</t>
        </r>
        <r>
          <rPr>
            <sz val="9"/>
            <color indexed="81"/>
            <rFont val="Tahoma"/>
            <family val="2"/>
            <charset val="238"/>
          </rPr>
          <t xml:space="preserve">
</t>
        </r>
      </text>
    </comment>
    <comment ref="I4" authorId="0" shapeId="0" xr:uid="{00000000-0006-0000-0000-000005000000}">
      <text>
        <r>
          <rPr>
            <b/>
            <sz val="10"/>
            <color indexed="81"/>
            <rFont val="Arial"/>
            <family val="2"/>
            <charset val="238"/>
          </rPr>
          <t xml:space="preserve">Klasifikace pro zatřídění stavebních a inženýrských objektů
</t>
        </r>
        <r>
          <rPr>
            <sz val="10"/>
            <color indexed="81"/>
            <rFont val="Arial"/>
            <family val="2"/>
            <charset val="238"/>
          </rPr>
          <t xml:space="preserve">(viz Portál veřejných zakázek MMR):
</t>
        </r>
        <r>
          <rPr>
            <b/>
            <u/>
            <sz val="10"/>
            <color indexed="81"/>
            <rFont val="Arial"/>
            <family val="2"/>
            <charset val="238"/>
          </rPr>
          <t>Struktura klasifikace:</t>
        </r>
        <r>
          <rPr>
            <sz val="10"/>
            <color indexed="81"/>
            <rFont val="Arial"/>
            <family val="2"/>
            <charset val="238"/>
          </rPr>
          <t xml:space="preserve">
</t>
        </r>
        <r>
          <rPr>
            <b/>
            <sz val="10"/>
            <color indexed="81"/>
            <rFont val="Arial"/>
            <family val="2"/>
            <charset val="238"/>
          </rPr>
          <t>1. až 3.</t>
        </r>
        <r>
          <rPr>
            <sz val="10"/>
            <color indexed="81"/>
            <rFont val="Arial"/>
            <family val="2"/>
            <charset val="238"/>
          </rPr>
          <t xml:space="preserve"> místo obor
</t>
        </r>
        <r>
          <rPr>
            <b/>
            <sz val="10"/>
            <color indexed="81"/>
            <rFont val="Arial"/>
            <family val="2"/>
            <charset val="238"/>
          </rPr>
          <t>4.</t>
        </r>
        <r>
          <rPr>
            <sz val="10"/>
            <color indexed="81"/>
            <rFont val="Arial"/>
            <family val="2"/>
            <charset val="238"/>
          </rPr>
          <t xml:space="preserve"> místo skupina
</t>
        </r>
        <r>
          <rPr>
            <b/>
            <sz val="10"/>
            <color indexed="81"/>
            <rFont val="Arial"/>
            <family val="2"/>
            <charset val="238"/>
          </rPr>
          <t>5.</t>
        </r>
        <r>
          <rPr>
            <sz val="10"/>
            <color indexed="81"/>
            <rFont val="Arial"/>
            <family val="2"/>
            <charset val="238"/>
          </rPr>
          <t xml:space="preserve"> místo podskupina
</t>
        </r>
        <r>
          <rPr>
            <b/>
            <sz val="10"/>
            <color indexed="81"/>
            <rFont val="Arial"/>
            <family val="2"/>
            <charset val="238"/>
          </rPr>
          <t>6.</t>
        </r>
        <r>
          <rPr>
            <sz val="10"/>
            <color indexed="81"/>
            <rFont val="Arial"/>
            <family val="2"/>
            <charset val="238"/>
          </rPr>
          <t xml:space="preserve"> místo konstrukčně materiálová charakteristika
</t>
        </r>
        <r>
          <rPr>
            <b/>
            <sz val="10"/>
            <color indexed="81"/>
            <rFont val="Arial"/>
            <family val="2"/>
            <charset val="238"/>
          </rPr>
          <t>7.</t>
        </r>
        <r>
          <rPr>
            <sz val="10"/>
            <color indexed="81"/>
            <rFont val="Arial"/>
            <family val="2"/>
            <charset val="238"/>
          </rPr>
          <t xml:space="preserve"> místo druh stavební akce</t>
        </r>
        <r>
          <rPr>
            <sz val="9"/>
            <color indexed="81"/>
            <rFont val="Tahoma"/>
            <family val="2"/>
            <charset val="238"/>
          </rPr>
          <t xml:space="preserve">
</t>
        </r>
      </text>
    </comment>
    <comment ref="K4" authorId="0" shapeId="0" xr:uid="{00000000-0006-0000-0000-000006000000}">
      <text>
        <r>
          <rPr>
            <b/>
            <u/>
            <sz val="11"/>
            <color indexed="81"/>
            <rFont val="Arial"/>
            <family val="2"/>
            <charset val="238"/>
          </rPr>
          <t>1. až 3. místo obor:</t>
        </r>
        <r>
          <rPr>
            <b/>
            <u/>
            <sz val="9"/>
            <color indexed="81"/>
            <rFont val="Arial"/>
            <family val="2"/>
            <charset val="238"/>
          </rPr>
          <t xml:space="preserve">
</t>
        </r>
        <r>
          <rPr>
            <b/>
            <sz val="9"/>
            <color indexed="81"/>
            <rFont val="Arial"/>
            <family val="2"/>
            <charset val="238"/>
          </rPr>
          <t xml:space="preserve">obory stavebních objektů:
</t>
        </r>
        <r>
          <rPr>
            <b/>
            <i/>
            <sz val="9"/>
            <color indexed="81"/>
            <rFont val="Arial"/>
            <family val="2"/>
            <charset val="238"/>
          </rPr>
          <t>801</t>
        </r>
        <r>
          <rPr>
            <i/>
            <sz val="9"/>
            <color indexed="81"/>
            <rFont val="Arial"/>
            <family val="2"/>
            <charset val="238"/>
          </rPr>
          <t xml:space="preserve"> Budovy občanské výstavby
</t>
        </r>
        <r>
          <rPr>
            <b/>
            <i/>
            <sz val="9"/>
            <color indexed="81"/>
            <rFont val="Arial"/>
            <family val="2"/>
            <charset val="238"/>
          </rPr>
          <t>802</t>
        </r>
        <r>
          <rPr>
            <i/>
            <sz val="9"/>
            <color indexed="81"/>
            <rFont val="Arial"/>
            <family val="2"/>
            <charset val="238"/>
          </rPr>
          <t xml:space="preserve"> Haly občanské výstavby
</t>
        </r>
        <r>
          <rPr>
            <b/>
            <i/>
            <sz val="9"/>
            <color indexed="81"/>
            <rFont val="Arial"/>
            <family val="2"/>
            <charset val="238"/>
          </rPr>
          <t>803</t>
        </r>
        <r>
          <rPr>
            <i/>
            <sz val="9"/>
            <color indexed="81"/>
            <rFont val="Arial"/>
            <family val="2"/>
            <charset val="238"/>
          </rPr>
          <t xml:space="preserve"> Budovy pro bydlení
</t>
        </r>
        <r>
          <rPr>
            <b/>
            <i/>
            <sz val="9"/>
            <color indexed="81"/>
            <rFont val="Arial"/>
            <family val="2"/>
            <charset val="238"/>
          </rPr>
          <t>811</t>
        </r>
        <r>
          <rPr>
            <i/>
            <sz val="9"/>
            <color indexed="81"/>
            <rFont val="Arial"/>
            <family val="2"/>
            <charset val="238"/>
          </rPr>
          <t xml:space="preserve"> Haly pro výrobu a služby
</t>
        </r>
        <r>
          <rPr>
            <b/>
            <i/>
            <sz val="9"/>
            <color indexed="81"/>
            <rFont val="Arial"/>
            <family val="2"/>
            <charset val="238"/>
          </rPr>
          <t>812</t>
        </r>
        <r>
          <rPr>
            <i/>
            <sz val="9"/>
            <color indexed="81"/>
            <rFont val="Arial"/>
            <family val="2"/>
            <charset val="238"/>
          </rPr>
          <t xml:space="preserve"> Budovy pro výrobu a služby
</t>
        </r>
        <r>
          <rPr>
            <b/>
            <i/>
            <sz val="9"/>
            <color indexed="81"/>
            <rFont val="Arial"/>
            <family val="2"/>
            <charset val="238"/>
          </rPr>
          <t>813</t>
        </r>
        <r>
          <rPr>
            <i/>
            <sz val="9"/>
            <color indexed="81"/>
            <rFont val="Arial"/>
            <family val="2"/>
            <charset val="238"/>
          </rPr>
          <t xml:space="preserve"> Věže, stožáry a komíny
</t>
        </r>
        <r>
          <rPr>
            <b/>
            <i/>
            <sz val="9"/>
            <color indexed="81"/>
            <rFont val="Arial"/>
            <family val="2"/>
            <charset val="238"/>
          </rPr>
          <t>814</t>
        </r>
        <r>
          <rPr>
            <i/>
            <sz val="9"/>
            <color indexed="81"/>
            <rFont val="Arial"/>
            <family val="2"/>
            <charset val="238"/>
          </rPr>
          <t xml:space="preserve"> Nádrže a jímky čistíren vod a ostatní pozemní nádrže,  
        jímky zásobníky a jámy
</t>
        </r>
        <r>
          <rPr>
            <b/>
            <i/>
            <sz val="9"/>
            <color indexed="81"/>
            <rFont val="Arial"/>
            <family val="2"/>
            <charset val="238"/>
          </rPr>
          <t>815</t>
        </r>
        <r>
          <rPr>
            <i/>
            <sz val="9"/>
            <color indexed="81"/>
            <rFont val="Arial"/>
            <family val="2"/>
            <charset val="238"/>
          </rPr>
          <t xml:space="preserve"> Objekty pozemní zvláštní
</t>
        </r>
        <r>
          <rPr>
            <b/>
            <i/>
            <sz val="9"/>
            <color indexed="81"/>
            <rFont val="Arial"/>
            <family val="2"/>
            <charset val="238"/>
          </rPr>
          <t>817</t>
        </r>
        <r>
          <rPr>
            <i/>
            <sz val="9"/>
            <color indexed="81"/>
            <rFont val="Arial"/>
            <family val="2"/>
            <charset val="238"/>
          </rPr>
          <t xml:space="preserve"> Objekty jaderných zařízení
</t>
        </r>
        <r>
          <rPr>
            <b/>
            <i/>
            <sz val="9"/>
            <color indexed="81"/>
            <rFont val="Arial"/>
            <family val="2"/>
            <charset val="238"/>
          </rPr>
          <t>821</t>
        </r>
        <r>
          <rPr>
            <i/>
            <sz val="9"/>
            <color indexed="81"/>
            <rFont val="Arial"/>
            <family val="2"/>
            <charset val="238"/>
          </rPr>
          <t xml:space="preserve"> Mosty
</t>
        </r>
        <r>
          <rPr>
            <b/>
            <i/>
            <sz val="9"/>
            <color indexed="81"/>
            <rFont val="Arial"/>
            <family val="2"/>
            <charset val="238"/>
          </rPr>
          <t>822</t>
        </r>
        <r>
          <rPr>
            <i/>
            <sz val="9"/>
            <color indexed="81"/>
            <rFont val="Arial"/>
            <family val="2"/>
            <charset val="238"/>
          </rPr>
          <t xml:space="preserve"> Komunikace pozemní a letiště
</t>
        </r>
        <r>
          <rPr>
            <b/>
            <i/>
            <sz val="9"/>
            <color indexed="81"/>
            <rFont val="Arial"/>
            <family val="2"/>
            <charset val="238"/>
          </rPr>
          <t>823</t>
        </r>
        <r>
          <rPr>
            <i/>
            <sz val="9"/>
            <color indexed="81"/>
            <rFont val="Arial"/>
            <family val="2"/>
            <charset val="238"/>
          </rPr>
          <t xml:space="preserve"> Plochy a úpravy území
</t>
        </r>
        <r>
          <rPr>
            <b/>
            <i/>
            <sz val="9"/>
            <color indexed="81"/>
            <rFont val="Arial"/>
            <family val="2"/>
            <charset val="238"/>
          </rPr>
          <t>824</t>
        </r>
        <r>
          <rPr>
            <i/>
            <sz val="9"/>
            <color indexed="81"/>
            <rFont val="Arial"/>
            <family val="2"/>
            <charset val="238"/>
          </rPr>
          <t xml:space="preserve"> Dráhy kolejové
</t>
        </r>
        <r>
          <rPr>
            <b/>
            <i/>
            <sz val="9"/>
            <color indexed="81"/>
            <rFont val="Arial"/>
            <family val="2"/>
            <charset val="238"/>
          </rPr>
          <t>825</t>
        </r>
        <r>
          <rPr>
            <i/>
            <sz val="9"/>
            <color indexed="81"/>
            <rFont val="Arial"/>
            <family val="2"/>
            <charset val="238"/>
          </rPr>
          <t xml:space="preserve"> Objekty podzemní (mimo důlní)
</t>
        </r>
        <r>
          <rPr>
            <b/>
            <i/>
            <sz val="9"/>
            <color indexed="81"/>
            <rFont val="Arial"/>
            <family val="2"/>
            <charset val="238"/>
          </rPr>
          <t>826</t>
        </r>
        <r>
          <rPr>
            <i/>
            <sz val="9"/>
            <color indexed="81"/>
            <rFont val="Arial"/>
            <family val="2"/>
            <charset val="238"/>
          </rPr>
          <t xml:space="preserve"> Objekty podzemní důlní
</t>
        </r>
        <r>
          <rPr>
            <b/>
            <i/>
            <sz val="9"/>
            <color indexed="81"/>
            <rFont val="Arial"/>
            <family val="2"/>
            <charset val="238"/>
          </rPr>
          <t>827</t>
        </r>
        <r>
          <rPr>
            <i/>
            <sz val="9"/>
            <color indexed="81"/>
            <rFont val="Arial"/>
            <family val="2"/>
            <charset val="238"/>
          </rPr>
          <t xml:space="preserve"> Vedení trubní dálková a přípojná
</t>
        </r>
        <r>
          <rPr>
            <b/>
            <i/>
            <sz val="9"/>
            <color indexed="81"/>
            <rFont val="Arial"/>
            <family val="2"/>
            <charset val="238"/>
          </rPr>
          <t>828</t>
        </r>
        <r>
          <rPr>
            <i/>
            <sz val="9"/>
            <color indexed="81"/>
            <rFont val="Arial"/>
            <family val="2"/>
            <charset val="238"/>
          </rPr>
          <t xml:space="preserve"> Vedení elektrická a dráhy visuté
</t>
        </r>
        <r>
          <rPr>
            <b/>
            <i/>
            <sz val="9"/>
            <color indexed="81"/>
            <rFont val="Arial"/>
            <family val="2"/>
            <charset val="238"/>
          </rPr>
          <t>831</t>
        </r>
        <r>
          <rPr>
            <i/>
            <sz val="9"/>
            <color indexed="81"/>
            <rFont val="Arial"/>
            <family val="2"/>
            <charset val="238"/>
          </rPr>
          <t xml:space="preserve"> Hydromeliorace
</t>
        </r>
        <r>
          <rPr>
            <b/>
            <i/>
            <sz val="9"/>
            <color indexed="81"/>
            <rFont val="Arial"/>
            <family val="2"/>
            <charset val="238"/>
          </rPr>
          <t>832</t>
        </r>
        <r>
          <rPr>
            <i/>
            <sz val="9"/>
            <color indexed="81"/>
            <rFont val="Arial"/>
            <family val="2"/>
            <charset val="238"/>
          </rPr>
          <t xml:space="preserve"> Hráze a objekty na tocích
</t>
        </r>
        <r>
          <rPr>
            <b/>
            <i/>
            <sz val="9"/>
            <color indexed="81"/>
            <rFont val="Arial"/>
            <family val="2"/>
            <charset val="238"/>
          </rPr>
          <t>833</t>
        </r>
        <r>
          <rPr>
            <i/>
            <sz val="9"/>
            <color indexed="81"/>
            <rFont val="Arial"/>
            <family val="2"/>
            <charset val="238"/>
          </rPr>
          <t xml:space="preserve"> Nádrže na tocích, úpravy toků a kanály
</t>
        </r>
        <r>
          <rPr>
            <b/>
            <sz val="9"/>
            <color indexed="81"/>
            <rFont val="Arial"/>
            <family val="2"/>
            <charset val="238"/>
          </rPr>
          <t xml:space="preserve">
obory stavebních prací výrobní povahy:
</t>
        </r>
        <r>
          <rPr>
            <b/>
            <i/>
            <sz val="9"/>
            <color indexed="81"/>
            <rFont val="Arial"/>
            <family val="2"/>
            <charset val="238"/>
          </rPr>
          <t>838</t>
        </r>
        <r>
          <rPr>
            <i/>
            <sz val="9"/>
            <color indexed="81"/>
            <rFont val="Arial"/>
            <family val="2"/>
            <charset val="238"/>
          </rPr>
          <t xml:space="preserve"> Práce stavební při budování technologických zařizení
</t>
        </r>
        <r>
          <rPr>
            <b/>
            <i/>
            <sz val="9"/>
            <color indexed="81"/>
            <rFont val="Arial"/>
            <family val="2"/>
            <charset val="238"/>
          </rPr>
          <t>839</t>
        </r>
        <r>
          <rPr>
            <i/>
            <sz val="9"/>
            <color indexed="81"/>
            <rFont val="Arial"/>
            <family val="2"/>
            <charset val="238"/>
          </rPr>
          <t xml:space="preserve"> Práce výrobní povahy ve stavebnictví</t>
        </r>
      </text>
    </comment>
    <comment ref="L4" authorId="0" shapeId="0" xr:uid="{00000000-0006-0000-0000-000007000000}">
      <text>
        <r>
          <rPr>
            <b/>
            <u/>
            <sz val="10"/>
            <color indexed="81"/>
            <rFont val="Arial"/>
            <family val="2"/>
            <charset val="238"/>
          </rPr>
          <t>povinné:</t>
        </r>
        <r>
          <rPr>
            <b/>
            <sz val="9"/>
            <color indexed="81"/>
            <rFont val="Arial"/>
            <family val="2"/>
            <charset val="238"/>
          </rPr>
          <t xml:space="preserve">
</t>
        </r>
        <r>
          <rPr>
            <b/>
            <i/>
            <sz val="9"/>
            <color indexed="81"/>
            <rFont val="Arial"/>
            <family val="2"/>
            <charset val="238"/>
          </rPr>
          <t>4. místo skupina</t>
        </r>
        <r>
          <rPr>
            <b/>
            <sz val="9"/>
            <color indexed="81"/>
            <rFont val="Arial"/>
            <family val="2"/>
            <charset val="238"/>
          </rPr>
          <t xml:space="preserve">
</t>
        </r>
        <r>
          <rPr>
            <b/>
            <u/>
            <sz val="10"/>
            <color indexed="81"/>
            <rFont val="Arial"/>
            <family val="2"/>
            <charset val="238"/>
          </rPr>
          <t>volitelné v případě, že lze zařadit:</t>
        </r>
        <r>
          <rPr>
            <b/>
            <sz val="9"/>
            <color indexed="81"/>
            <rFont val="Arial"/>
            <family val="2"/>
            <charset val="238"/>
          </rPr>
          <t xml:space="preserve">
</t>
        </r>
        <r>
          <rPr>
            <i/>
            <sz val="9"/>
            <color indexed="81"/>
            <rFont val="Arial"/>
            <family val="2"/>
            <charset val="238"/>
          </rPr>
          <t>5. místo podskupina
6. místo konstrukčně materiálová charakteristika
7. místo druh stavební akce</t>
        </r>
      </text>
    </comment>
    <comment ref="E5" authorId="0" shapeId="0" xr:uid="{00000000-0006-0000-0000-000008000000}">
      <text>
        <r>
          <rPr>
            <b/>
            <u/>
            <sz val="10"/>
            <color indexed="81"/>
            <rFont val="Calibri"/>
            <family val="2"/>
            <charset val="238"/>
            <scheme val="minor"/>
          </rPr>
          <t>Vybrat stádium dle seznamu:</t>
        </r>
        <r>
          <rPr>
            <sz val="9"/>
            <color indexed="81"/>
            <rFont val="Calibri"/>
            <family val="2"/>
            <charset val="238"/>
            <scheme val="minor"/>
          </rPr>
          <t xml:space="preserve">
</t>
        </r>
        <r>
          <rPr>
            <i/>
            <sz val="9"/>
            <color indexed="81"/>
            <rFont val="Calibri"/>
            <family val="2"/>
            <charset val="238"/>
            <scheme val="minor"/>
          </rPr>
          <t xml:space="preserve">Nejčastěji se zpracovává rozpočet ve </t>
        </r>
        <r>
          <rPr>
            <b/>
            <i/>
            <sz val="9"/>
            <color indexed="81"/>
            <rFont val="Calibri"/>
            <family val="2"/>
            <charset val="238"/>
            <scheme val="minor"/>
          </rPr>
          <t>Stádiu 3</t>
        </r>
        <r>
          <rPr>
            <i/>
            <sz val="9"/>
            <color indexed="81"/>
            <rFont val="Calibri"/>
            <family val="2"/>
            <charset val="238"/>
            <scheme val="minor"/>
          </rPr>
          <t xml:space="preserve"> jako rozpočet jednotlivých SO a PS v rozsahu oceněných soupisů prací dle požadavků vyhlášky č. 169/2016 Sb. 
</t>
        </r>
        <r>
          <rPr>
            <sz val="9"/>
            <color indexed="81"/>
            <rFont val="Calibri"/>
            <family val="2"/>
            <charset val="238"/>
            <scheme val="minor"/>
          </rPr>
          <t xml:space="preserve">V případě, </t>
        </r>
        <r>
          <rPr>
            <i/>
            <sz val="9"/>
            <color indexed="81"/>
            <rFont val="Calibri"/>
            <family val="2"/>
            <charset val="238"/>
            <scheme val="minor"/>
          </rPr>
          <t xml:space="preserve">že je podkladem pro výběr zhotovitele na realizaci díla dokumentace ve </t>
        </r>
        <r>
          <rPr>
            <b/>
            <i/>
            <sz val="9"/>
            <color indexed="81"/>
            <rFont val="Calibri"/>
            <family val="2"/>
            <charset val="238"/>
            <scheme val="minor"/>
          </rPr>
          <t>Stádiu 2</t>
        </r>
        <r>
          <rPr>
            <i/>
            <sz val="9"/>
            <color indexed="81"/>
            <rFont val="Calibri"/>
            <family val="2"/>
            <charset val="238"/>
            <scheme val="minor"/>
          </rPr>
          <t xml:space="preserve"> - DUR (tj. v případě staveb kdy projektovou dokumentaci ve stádiu 3 zpracovává zhotovitel stavby), jsou rozpočty jednotlivých SO a PS zpracované ve </t>
        </r>
        <r>
          <rPr>
            <i/>
            <u/>
            <sz val="9"/>
            <color indexed="81"/>
            <rFont val="Calibri"/>
            <family val="2"/>
            <charset val="238"/>
            <scheme val="minor"/>
          </rPr>
          <t>Formulářích SOPS stádia 3</t>
        </r>
        <r>
          <rPr>
            <i/>
            <sz val="9"/>
            <color indexed="81"/>
            <rFont val="Calibri"/>
            <family val="2"/>
            <charset val="238"/>
            <scheme val="minor"/>
          </rPr>
          <t xml:space="preserve"> jako podklad pro sestavení souhrnného rozpočtu a určení předpokládané hodnoty zakázky pro další stádia.  V Řádku se uveden, že se jedná o </t>
        </r>
        <r>
          <rPr>
            <b/>
            <i/>
            <sz val="9"/>
            <color indexed="81"/>
            <rFont val="Calibri"/>
            <family val="2"/>
            <charset val="238"/>
            <scheme val="minor"/>
          </rPr>
          <t>Stádium 2</t>
        </r>
        <r>
          <rPr>
            <i/>
            <sz val="9"/>
            <color indexed="81"/>
            <rFont val="Calibri"/>
            <family val="2"/>
            <charset val="238"/>
            <scheme val="minor"/>
          </rPr>
          <t>.</t>
        </r>
        <r>
          <rPr>
            <sz val="9"/>
            <color indexed="81"/>
            <rFont val="Calibri"/>
            <family val="2"/>
            <charset val="238"/>
            <scheme val="minor"/>
          </rPr>
          <t xml:space="preserve">
</t>
        </r>
      </text>
    </comment>
    <comment ref="F6" authorId="0" shapeId="0" xr:uid="{00000000-0006-0000-0000-000009000000}">
      <text>
        <r>
          <rPr>
            <b/>
            <u/>
            <sz val="10"/>
            <color indexed="81"/>
            <rFont val="Calibri"/>
            <family val="2"/>
            <charset val="238"/>
            <scheme val="minor"/>
          </rPr>
          <t>Jiný vlastník SO/PS než SŽDC</t>
        </r>
        <r>
          <rPr>
            <sz val="9"/>
            <color indexed="81"/>
            <rFont val="Calibri"/>
            <family val="2"/>
            <charset val="238"/>
            <scheme val="minor"/>
          </rPr>
          <t xml:space="preserve">
</t>
        </r>
        <r>
          <rPr>
            <i/>
            <sz val="9"/>
            <color indexed="81"/>
            <rFont val="Calibri"/>
            <family val="2"/>
            <charset val="238"/>
            <scheme val="minor"/>
          </rPr>
          <t xml:space="preserve">v přípdě jiného vlastníka SO/PS než SŽDC, tj. v případě, že je uvedeno </t>
        </r>
        <r>
          <rPr>
            <b/>
            <i/>
            <sz val="9"/>
            <color indexed="81"/>
            <rFont val="Calibri"/>
            <family val="2"/>
            <charset val="238"/>
            <scheme val="minor"/>
          </rPr>
          <t>"Ostatní"</t>
        </r>
        <r>
          <rPr>
            <i/>
            <sz val="9"/>
            <color indexed="81"/>
            <rFont val="Calibri"/>
            <family val="2"/>
            <charset val="238"/>
            <scheme val="minor"/>
          </rPr>
          <t xml:space="preserve"> v položce "Majetek" bude doplněn  vlastník daného SO/PS (např. ČD a.s., PRE as.s, Veolie atd). 
</t>
        </r>
      </text>
    </comment>
    <comment ref="C10" authorId="0" shapeId="0" xr:uid="{00000000-0006-0000-0000-00000A000000}">
      <text>
        <r>
          <rPr>
            <b/>
            <i/>
            <sz val="10"/>
            <color indexed="81"/>
            <rFont val="Arial"/>
            <family val="2"/>
            <charset val="238"/>
          </rPr>
          <t xml:space="preserve">Třídící kód položky dle použité cenové soustavy. </t>
        </r>
        <r>
          <rPr>
            <i/>
            <sz val="10"/>
            <color indexed="81"/>
            <rFont val="Arial"/>
            <family val="2"/>
            <charset val="238"/>
          </rPr>
          <t xml:space="preserve">
V případě, že pro činnosti nejsou v použité cenové soustavě odpovídající položky, budou pro dané činnosti vytvořené nové samostatné položky (R-položky) s označením na první pozici R a číselným pořadím položky. (např. R123) detailně viz Směrnice SŽDC č. 20 kap. 3.4.4.</t>
        </r>
        <r>
          <rPr>
            <sz val="9"/>
            <color indexed="81"/>
            <rFont val="Arial"/>
            <family val="2"/>
            <charset val="238"/>
          </rPr>
          <t xml:space="preserve">
</t>
        </r>
      </text>
    </comment>
    <comment ref="D10" authorId="0" shapeId="0" xr:uid="{00000000-0006-0000-0000-00000B000000}">
      <text>
        <r>
          <rPr>
            <b/>
            <i/>
            <sz val="10"/>
            <color indexed="81"/>
            <rFont val="Arial"/>
            <family val="2"/>
            <charset val="238"/>
          </rPr>
          <t xml:space="preserve">Číselné označení varianty položky v jednom Díle.
</t>
        </r>
        <r>
          <rPr>
            <i/>
            <sz val="10"/>
            <color indexed="81"/>
            <rFont val="Arial"/>
            <family val="2"/>
            <charset val="238"/>
          </rPr>
          <t xml:space="preserve">Vyplní se v případě, že  </t>
        </r>
        <r>
          <rPr>
            <i/>
            <u/>
            <sz val="10"/>
            <color indexed="81"/>
            <rFont val="Arial"/>
            <family val="2"/>
            <charset val="238"/>
          </rPr>
          <t xml:space="preserve">v jednom </t>
        </r>
        <r>
          <rPr>
            <b/>
            <i/>
            <u/>
            <sz val="10"/>
            <color indexed="81"/>
            <rFont val="Arial"/>
            <family val="2"/>
            <charset val="238"/>
          </rPr>
          <t xml:space="preserve">Díle </t>
        </r>
        <r>
          <rPr>
            <i/>
            <u/>
            <sz val="10"/>
            <color indexed="81"/>
            <rFont val="Arial"/>
            <family val="2"/>
            <charset val="238"/>
          </rPr>
          <t>je použitá položka</t>
        </r>
        <r>
          <rPr>
            <i/>
            <sz val="10"/>
            <color indexed="81"/>
            <rFont val="Arial"/>
            <family val="2"/>
            <charset val="238"/>
          </rPr>
          <t xml:space="preserve"> se shodným třídícím kódem </t>
        </r>
        <r>
          <rPr>
            <i/>
            <u/>
            <sz val="10"/>
            <color indexed="81"/>
            <rFont val="Arial"/>
            <family val="2"/>
            <charset val="238"/>
          </rPr>
          <t>víc než jednou</t>
        </r>
        <r>
          <rPr>
            <i/>
            <sz val="10"/>
            <color indexed="81"/>
            <rFont val="Arial"/>
            <family val="2"/>
            <charset val="238"/>
          </rPr>
          <t xml:space="preserve">. Když je jeden druh činnosti se shpdným třídícím kódem zařazen v jednom Díle víckrát bude pro účely následného zprcování  očíslován počet použití dané položky v </t>
        </r>
        <r>
          <rPr>
            <b/>
            <i/>
            <sz val="10"/>
            <color indexed="81"/>
            <rFont val="Arial"/>
            <family val="2"/>
            <charset val="238"/>
          </rPr>
          <t>Díle</t>
        </r>
        <r>
          <rPr>
            <i/>
            <sz val="10"/>
            <color indexed="81"/>
            <rFont val="Arial"/>
            <family val="2"/>
            <charset val="238"/>
          </rPr>
          <t xml:space="preserve"> vzestupnou číselnou řadou (1, 2 ,3...).</t>
        </r>
      </text>
    </comment>
    <comment ref="E10" authorId="0" shapeId="0" xr:uid="{00000000-0006-0000-0000-00000C000000}">
      <text>
        <r>
          <rPr>
            <b/>
            <i/>
            <sz val="10"/>
            <color indexed="81"/>
            <rFont val="Arial"/>
            <family val="2"/>
            <charset val="238"/>
          </rPr>
          <t xml:space="preserve">Prioritně bude použita cenová soustava OTSKP.
</t>
        </r>
        <r>
          <rPr>
            <i/>
            <sz val="10"/>
            <color indexed="81"/>
            <rFont val="Arial"/>
            <family val="2"/>
            <charset val="238"/>
          </rPr>
          <t xml:space="preserve">v případě, že není v dané cenové soustavě položka zohledňující danou činnost, je možné použít jinou volně dostupnou cenovou soustavu, ke které je zajištěný neomezený dálkový přístup, za podmínek dodržení požadavků vyhlášky č.169/2016 Sb.
V případě individuální položky neuvedené v dané senové soustavě bude uvedeno </t>
        </r>
        <r>
          <rPr>
            <b/>
            <i/>
            <sz val="10"/>
            <color indexed="81"/>
            <rFont val="Arial"/>
            <family val="2"/>
            <charset val="238"/>
          </rPr>
          <t xml:space="preserve">R-položka.
</t>
        </r>
        <r>
          <rPr>
            <i/>
            <sz val="10"/>
            <color indexed="81"/>
            <rFont val="Arial"/>
            <family val="2"/>
            <charset val="238"/>
          </rPr>
          <t>detailně viz Směrnice SŽDC č. 20 kap. 3.4.3 a 3.4.4</t>
        </r>
        <r>
          <rPr>
            <sz val="9"/>
            <color indexed="81"/>
            <rFont val="Arial"/>
            <family val="2"/>
            <charset val="238"/>
          </rPr>
          <t xml:space="preserve">
</t>
        </r>
        <r>
          <rPr>
            <sz val="9"/>
            <color indexed="81"/>
            <rFont val="Tahoma"/>
            <family val="2"/>
            <charset val="238"/>
          </rPr>
          <t xml:space="preserve">
</t>
        </r>
      </text>
    </comment>
    <comment ref="H10" authorId="0" shapeId="0" xr:uid="{00000000-0006-0000-0000-00000D000000}">
      <text>
        <r>
          <rPr>
            <b/>
            <sz val="9"/>
            <color indexed="81"/>
            <rFont val="Arial"/>
            <family val="2"/>
            <charset val="238"/>
          </rPr>
          <t>Množství</t>
        </r>
        <r>
          <rPr>
            <sz val="9"/>
            <color indexed="81"/>
            <rFont val="Arial"/>
            <family val="2"/>
            <charset val="238"/>
          </rPr>
          <t xml:space="preserve"> v položce bude zaokrouhledno na </t>
        </r>
        <r>
          <rPr>
            <b/>
            <sz val="9"/>
            <color indexed="81"/>
            <rFont val="Arial"/>
            <family val="2"/>
            <charset val="238"/>
          </rPr>
          <t>3 desetinná místa</t>
        </r>
        <r>
          <rPr>
            <sz val="9"/>
            <color indexed="81"/>
            <rFont val="Arial"/>
            <family val="2"/>
            <charset val="238"/>
          </rPr>
          <t>.</t>
        </r>
        <r>
          <rPr>
            <sz val="9"/>
            <color indexed="81"/>
            <rFont val="Tahoma"/>
            <family val="2"/>
            <charset val="238"/>
          </rPr>
          <t xml:space="preserve">
</t>
        </r>
      </text>
    </comment>
    <comment ref="K12" authorId="0" shapeId="0" xr:uid="{00000000-0006-0000-0000-00000E000000}">
      <text>
        <r>
          <rPr>
            <b/>
            <sz val="9"/>
            <color indexed="81"/>
            <rFont val="Arial"/>
            <family val="2"/>
            <charset val="238"/>
          </rPr>
          <t>Jednotková cena</t>
        </r>
        <r>
          <rPr>
            <sz val="9"/>
            <color indexed="81"/>
            <rFont val="Arial"/>
            <family val="2"/>
            <charset val="238"/>
          </rPr>
          <t xml:space="preserve"> bude zaokrouhledná na </t>
        </r>
        <r>
          <rPr>
            <b/>
            <sz val="9"/>
            <color indexed="81"/>
            <rFont val="Arial"/>
            <family val="2"/>
            <charset val="238"/>
          </rPr>
          <t>2 desetinná místa</t>
        </r>
        <r>
          <rPr>
            <sz val="9"/>
            <color indexed="81"/>
            <rFont val="Arial"/>
            <family val="2"/>
            <charset val="238"/>
          </rPr>
          <t>.</t>
        </r>
        <r>
          <rPr>
            <b/>
            <sz val="9"/>
            <color indexed="81"/>
            <rFont val="Arial"/>
            <family val="2"/>
            <charset val="238"/>
          </rPr>
          <t xml:space="preserve">
</t>
        </r>
        <r>
          <rPr>
            <sz val="9"/>
            <color indexed="81"/>
            <rFont val="Tahoma"/>
            <family val="2"/>
            <charset val="238"/>
          </rPr>
          <t xml:space="preserve">
</t>
        </r>
      </text>
    </comment>
    <comment ref="F14" authorId="0" shapeId="0" xr:uid="{A57C5183-9997-49E1-AA3E-F32C68070FF3}">
      <text>
        <r>
          <rPr>
            <b/>
            <i/>
            <u/>
            <sz val="10"/>
            <color indexed="81"/>
            <rFont val="Arial"/>
            <family val="2"/>
            <charset val="238"/>
          </rPr>
          <t>Přesný název položky</t>
        </r>
        <r>
          <rPr>
            <i/>
            <sz val="10"/>
            <color indexed="81"/>
            <rFont val="Arial"/>
            <family val="2"/>
            <charset val="238"/>
          </rPr>
          <t xml:space="preserve"> dle cenové soustavy, nebo vlastní název v případě položky mimo cenovou soustavu.</t>
        </r>
        <r>
          <rPr>
            <sz val="10"/>
            <color indexed="81"/>
            <rFont val="Arial"/>
            <family val="2"/>
            <charset val="238"/>
          </rPr>
          <t xml:space="preserve">
</t>
        </r>
      </text>
    </comment>
    <comment ref="F15" authorId="0" shapeId="0" xr:uid="{BA0B422D-0CDD-4078-BFFC-4C94FFDD0F48}">
      <text>
        <r>
          <rPr>
            <i/>
            <sz val="10"/>
            <color indexed="81"/>
            <rFont val="Arial"/>
            <family val="2"/>
            <charset val="238"/>
          </rPr>
          <t>Doplnění názvu položky upřesňující popis dané položky</t>
        </r>
        <r>
          <rPr>
            <b/>
            <i/>
            <sz val="10"/>
            <color indexed="81"/>
            <rFont val="Arial"/>
            <family val="2"/>
            <charset val="238"/>
          </rPr>
          <t>.
V případě, že název položky odpovídá popisu položky, pole zůstane bez vyplnění.</t>
        </r>
        <r>
          <rPr>
            <sz val="9"/>
            <color indexed="81"/>
            <rFont val="Tahoma"/>
            <family val="2"/>
            <charset val="238"/>
          </rPr>
          <t xml:space="preserve">
</t>
        </r>
      </text>
    </comment>
    <comment ref="F16" authorId="0" shapeId="0" xr:uid="{DB8C56AB-D509-4B88-9A36-3367A9249ACA}">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17" authorId="0" shapeId="0" xr:uid="{2752ABBF-22A8-40C3-9C3F-C841C618BFFE}">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List>
</comments>
</file>

<file path=xl/sharedStrings.xml><?xml version="1.0" encoding="utf-8"?>
<sst xmlns="http://schemas.openxmlformats.org/spreadsheetml/2006/main" count="365" uniqueCount="197">
  <si>
    <t>Kód položky</t>
  </si>
  <si>
    <t>Varianta</t>
  </si>
  <si>
    <t>MJ</t>
  </si>
  <si>
    <t>Množství</t>
  </si>
  <si>
    <t>Celkem</t>
  </si>
  <si>
    <t>PP</t>
  </si>
  <si>
    <t>P</t>
  </si>
  <si>
    <t>VV</t>
  </si>
  <si>
    <t>TS</t>
  </si>
  <si>
    <t>Stavba:</t>
  </si>
  <si>
    <t>Poř. číslo</t>
  </si>
  <si>
    <t>Cenová soustava</t>
  </si>
  <si>
    <t>Jednotková hmotnost</t>
  </si>
  <si>
    <t>Celková hmotnost</t>
  </si>
  <si>
    <t>Jednotková</t>
  </si>
  <si>
    <t>Datum zpracování:</t>
  </si>
  <si>
    <t>Zpracovatel:</t>
  </si>
  <si>
    <t>Majetek:</t>
  </si>
  <si>
    <t>Kategorie monitoringu:</t>
  </si>
  <si>
    <t>Díl:</t>
  </si>
  <si>
    <t>Označení (S-kód):</t>
  </si>
  <si>
    <t>Zahájení realizace SO/PS:</t>
  </si>
  <si>
    <t>Ukončení realizace SO/PS.</t>
  </si>
  <si>
    <t>Cenová úroveň:</t>
  </si>
  <si>
    <t>CELKEM:</t>
  </si>
  <si>
    <t>Stupeň dokumentace:</t>
  </si>
  <si>
    <t>Klasifikace SO/PS:</t>
  </si>
  <si>
    <t>Název položky/dílu</t>
  </si>
  <si>
    <t>Název dílu</t>
  </si>
  <si>
    <t>D</t>
  </si>
  <si>
    <t>SO/PS:</t>
  </si>
  <si>
    <t>Železniční svršek</t>
  </si>
  <si>
    <t>Železniční spodek</t>
  </si>
  <si>
    <t>Nástupiště</t>
  </si>
  <si>
    <t>Železniční přejezdy</t>
  </si>
  <si>
    <t>E.1.1.1</t>
  </si>
  <si>
    <t>E.1.1.2</t>
  </si>
  <si>
    <t>E.1.2</t>
  </si>
  <si>
    <t>E.1.3</t>
  </si>
  <si>
    <t>E.1.4</t>
  </si>
  <si>
    <t>Mosty, propustky, zdi</t>
  </si>
  <si>
    <t>E.1.5</t>
  </si>
  <si>
    <t>Ostatní inženýrské objekty</t>
  </si>
  <si>
    <t>E.1.6</t>
  </si>
  <si>
    <t>Potrubní vedení</t>
  </si>
  <si>
    <t>E.1.7</t>
  </si>
  <si>
    <t>Železniční tunely</t>
  </si>
  <si>
    <t>E.1.8</t>
  </si>
  <si>
    <t>Pozemní komunikace</t>
  </si>
  <si>
    <t>E.1.9</t>
  </si>
  <si>
    <t>Kabelovody, kolektory</t>
  </si>
  <si>
    <t>E.1.10</t>
  </si>
  <si>
    <t>Protihlukové objekty</t>
  </si>
  <si>
    <t>E.2</t>
  </si>
  <si>
    <t>Pozemní stavební objekty</t>
  </si>
  <si>
    <t>E.3.1</t>
  </si>
  <si>
    <t>Trakční vedení</t>
  </si>
  <si>
    <t>E.3.2</t>
  </si>
  <si>
    <t>Napájecí stanice (měnírna, trakční transformovna) – stavební část</t>
  </si>
  <si>
    <t>E.3.3</t>
  </si>
  <si>
    <t>Spínací stanice – stavební část</t>
  </si>
  <si>
    <t>E.3.4</t>
  </si>
  <si>
    <t>Ohřev výměn (elektrický - EOV, plynový - POV)</t>
  </si>
  <si>
    <t>E.3.5</t>
  </si>
  <si>
    <t>Elektrické předtápěcí zařízení (EPZ)</t>
  </si>
  <si>
    <t>E.3.6</t>
  </si>
  <si>
    <t>Rozvodny vn, nn, osvětlení a dálkové ovládání odpojovačů</t>
  </si>
  <si>
    <t>E.3.7</t>
  </si>
  <si>
    <t>Ukolejnění kovových konstrukcí</t>
  </si>
  <si>
    <t>E.3.8</t>
  </si>
  <si>
    <t>Vnější uzemnění</t>
  </si>
  <si>
    <t>E.3.9</t>
  </si>
  <si>
    <t>Ostatní kabelizace</t>
  </si>
  <si>
    <t>D.1</t>
  </si>
  <si>
    <t>Železniční zabezpečovací zařízení</t>
  </si>
  <si>
    <t>D.2</t>
  </si>
  <si>
    <t>Železniční sdělovací zařízení</t>
  </si>
  <si>
    <t>D.3</t>
  </si>
  <si>
    <t>Silnoproudá technologie včetně DŘT</t>
  </si>
  <si>
    <t>D.4</t>
  </si>
  <si>
    <t>Ostatní technologická zařízení</t>
  </si>
  <si>
    <t>SOUPIS PRACÍ / ROZPOČET</t>
  </si>
  <si>
    <t>W</t>
  </si>
  <si>
    <t>Součet za díl:</t>
  </si>
  <si>
    <t>záznam o změnách:</t>
  </si>
  <si>
    <t>staženo ze szdc.cz, autor poslední změny Ing. Mariana Salavová, naposledy upraveno 27.6.2018  10:17</t>
  </si>
  <si>
    <t>odemčeno pro potřeby plnění z EC3 přes isup, kontroly sloupce A, filtrování</t>
  </si>
  <si>
    <t>přejmenován list "SO xx-xx-xx" na "SOPS"</t>
  </si>
  <si>
    <t>zejména : text- číslo (vč, počtu des. míst)- měna odstraněna</t>
  </si>
  <si>
    <t>Cena v Kč</t>
  </si>
  <si>
    <t>FORMULÁŘ SOPS</t>
  </si>
  <si>
    <t>Do bunky A1 zapsan text FORMULÁŘ SOPS</t>
  </si>
  <si>
    <t>v hlavičce v K10:L10 upraven nadpis na "Cena v Kč"</t>
  </si>
  <si>
    <t>součet je W (dříve nic nebo moje S)</t>
  </si>
  <si>
    <t>zelené podbarvení řádku s dílem</t>
  </si>
  <si>
    <t>některé dřívější úpravy již zahrnuty (kódy datových vět), rozšířeno podmíněné formátování, i v hlavičce</t>
  </si>
  <si>
    <t>filtr nadefinován do ř. 4014</t>
  </si>
  <si>
    <t>SŽDC s.o.</t>
  </si>
  <si>
    <t>SUDOP PRAHA a.s.</t>
  </si>
  <si>
    <t>Stádium 3</t>
  </si>
  <si>
    <r>
      <t>ISPROF</t>
    </r>
    <r>
      <rPr>
        <sz val="10"/>
        <color rgb="FFFF0000"/>
        <rFont val="Arial"/>
        <family val="2"/>
        <charset val="238"/>
      </rPr>
      <t>OND</t>
    </r>
    <r>
      <rPr>
        <sz val="10"/>
        <color theme="1"/>
        <rFont val="Arial"/>
        <family val="2"/>
        <charset val="238"/>
      </rPr>
      <t>:</t>
    </r>
  </si>
  <si>
    <t>pokud kopírujete z jiného souboru, nutno prověřit, zda kódy datových vět ve sloupci A odpovídají údajům na příslušném řádku</t>
  </si>
  <si>
    <t>začátek nového dílu (nadpis dílu)- kód D, součet za díl- kód W (nebo S nebo bez kódu, v žádném případě žádný z výše uvedených kódů)</t>
  </si>
  <si>
    <t>KAŽDÁ položka musí být na 4 řádcích s kódy P, PP, VV a TS</t>
  </si>
  <si>
    <t>výchozí pozice kurzoru (tj. aktivní buňka) musí být vždy ve sloupci B pod naposledy vyplněným údajem</t>
  </si>
  <si>
    <r>
      <t xml:space="preserve">POZOR!!!: list </t>
    </r>
    <r>
      <rPr>
        <sz val="11"/>
        <color rgb="FFFF0000"/>
        <rFont val="Calibri"/>
        <family val="2"/>
        <charset val="238"/>
        <scheme val="minor"/>
      </rPr>
      <t>"SOPS"</t>
    </r>
    <r>
      <rPr>
        <sz val="11"/>
        <color theme="1"/>
        <rFont val="Calibri"/>
        <family val="2"/>
        <charset val="238"/>
        <scheme val="minor"/>
      </rPr>
      <t xml:space="preserve"> lze přejmenovat, ale vždy musí být řazen jako </t>
    </r>
    <r>
      <rPr>
        <sz val="11"/>
        <color rgb="FFFF0000"/>
        <rFont val="Calibri"/>
        <family val="2"/>
        <charset val="238"/>
        <scheme val="minor"/>
      </rPr>
      <t>PRVNÍ!!</t>
    </r>
    <r>
      <rPr>
        <sz val="11"/>
        <rFont val="Calibri"/>
        <family val="2"/>
        <charset val="238"/>
        <scheme val="minor"/>
      </rPr>
      <t>, přitom pozor na skryté listy</t>
    </r>
  </si>
  <si>
    <t>využitelné v případě propojení na jiný soubor nebo při výpočtu množství vzorcem</t>
  </si>
  <si>
    <t>POZOR!- v tom případě v čistopise rozpočtu (či soupisu prací do soutěže) všechna propojení na externí soubory zrušit a vzorce v množství nahradit hodnotou a tu zaokrouhlit na 3 des. místa!!</t>
  </si>
  <si>
    <t>lze i vkládat nové listy pro pomocné výpočty, ale v čistopis je  odstraňte, předtím vazby z listu SOPS opět nahraďte hodnotami, postup výpočtu pak popište na řádku VV</t>
  </si>
  <si>
    <t>u dílu dodefinováno podmíněné formátování pro "Kód dílu"</t>
  </si>
  <si>
    <t>Vkládání funguje do řádku 1000, což je cca 230 položek, (záleží na počtu dílů),  pokud potřebujete mít více položek, prosím zprávu (úprava makra), nebo ručně posunout již vyplňené a spočítané položky a díly</t>
  </si>
  <si>
    <t>přidáno makro vložit- vložit jinak- hodnoty: ctrl+m</t>
  </si>
  <si>
    <t>upraveno formátování některých buněk na "Díl" a na skrytém listu "hide"- v souladu s datovým předpisem XC4</t>
  </si>
  <si>
    <t>POZOR: pokud položky, díly a součty za díl vkládáte předepsným způsoben (5 spouštění makra I3:L3) , sloupec A se vyplní automaticky.</t>
  </si>
  <si>
    <t>makro Vložit díl opraveno z "polozka = """    na     "polozka = "Kód dílu""</t>
  </si>
  <si>
    <t>Upraveno makro pro součet dílu" za Díl + číslo dílu"</t>
  </si>
  <si>
    <t>doplněno o součet hmotností</t>
  </si>
  <si>
    <t>přidány buňky pro zpracování ukazatele dle mj JKSO</t>
  </si>
  <si>
    <r>
      <t xml:space="preserve">V případě výskytu podobjektů (v řeči aspe "rozpočtů")  nutno použít jiný formulář, aspe </t>
    </r>
    <r>
      <rPr>
        <u/>
        <sz val="11"/>
        <color theme="1"/>
        <rFont val="Calibri"/>
        <family val="2"/>
        <charset val="238"/>
        <scheme val="minor"/>
      </rPr>
      <t>zatím</t>
    </r>
    <r>
      <rPr>
        <sz val="11"/>
        <color theme="1"/>
        <rFont val="Calibri"/>
        <family val="2"/>
        <charset val="238"/>
        <scheme val="minor"/>
      </rPr>
      <t xml:space="preserve"> neumí načíst</t>
    </r>
  </si>
  <si>
    <t>m</t>
  </si>
  <si>
    <t>mj dle JKSO</t>
  </si>
  <si>
    <t>počet mj</t>
  </si>
  <si>
    <t>objektový ukazatel</t>
  </si>
  <si>
    <t>Kontrolní součet položek</t>
  </si>
  <si>
    <r>
      <t xml:space="preserve">přidána kontrola cena za objekt na součet </t>
    </r>
    <r>
      <rPr>
        <sz val="11"/>
        <color rgb="FFFF0000"/>
        <rFont val="Calibri"/>
        <family val="2"/>
        <charset val="238"/>
        <scheme val="minor"/>
      </rPr>
      <t>položek</t>
    </r>
  </si>
  <si>
    <t>rozdíl</t>
  </si>
  <si>
    <t>pokud je rozdíl, svítí červeně= NĚKDE JE CHYBA!!</t>
  </si>
  <si>
    <t>ve stejném makru se řeší přizpůsobení výšky řádků ve sloupci F celého dílu</t>
  </si>
  <si>
    <t>Doplněno makro pro součet dílu , aby bylo pravda, co se deklaruje v tlačítku - "včetně přerpočítání dílu", tzn vytvoření vzorců ve sloupcích J a L</t>
  </si>
  <si>
    <t>Součet za díl celková hmotnost se přepíše v případě, že je nula, na ""</t>
  </si>
  <si>
    <t>Technická specifikace položky odpovídá příslušné cenové soustavě</t>
  </si>
  <si>
    <t>navrácen nápis "Technická specifikace položky odpovídá příslušné cenové soustavě" jako základní</t>
  </si>
  <si>
    <t>Doplněno makro pro součet dílu- přepočítá se i pořadové číslo položky</t>
  </si>
  <si>
    <t>SOPS/PR/2018/11/23 jz</t>
  </si>
  <si>
    <t>Modernizace TNS Týniště nad Orlicí (Voklik)</t>
  </si>
  <si>
    <t xml:space="preserve">S621500614 </t>
  </si>
  <si>
    <t>5523720005</t>
  </si>
  <si>
    <t>SO 110</t>
  </si>
  <si>
    <t>Ing. Emil Špaček</t>
  </si>
  <si>
    <t>TNS Týniště nad Orlicí, snesení účelové koleje</t>
  </si>
  <si>
    <t>528131</t>
  </si>
  <si>
    <t>KOLEJ 49 E1, ROZD. ""C"", BEZSTYKOVÁ, PR. BET. PODKLADNICOVÝ, UP. TUHÉ</t>
  </si>
  <si>
    <t>M</t>
  </si>
  <si>
    <t>popis položky</t>
  </si>
  <si>
    <t>viz textová a výkresová část projektové dokumentace</t>
  </si>
  <si>
    <t>542221</t>
  </si>
  <si>
    <t>SMĚROVÉ A VÝŠKOVÉ VYROVNÁNÍ VÝHYBKOVÉ KONSTRUKCE NA PRAŽCÍCH BETONOVÝCH DO 0,05 M</t>
  </si>
  <si>
    <t>545122</t>
  </si>
  <si>
    <t>SVAR KOLEJNIC (STEJNÉHO TVARU) 49 E1, T SPOJITĚ</t>
  </si>
  <si>
    <t>KUS</t>
  </si>
  <si>
    <t>549111</t>
  </si>
  <si>
    <t>BROUŠENÍ KOLEJE A VÝHYBEK</t>
  </si>
  <si>
    <t>513550</t>
  </si>
  <si>
    <t>KOLEJOVÉ LOŽE - DOPLNĚNÍ Z KAMENIVA HRUBÉHO DRCENÉHO (ŠTĚRK)</t>
  </si>
  <si>
    <t>M3</t>
  </si>
  <si>
    <t>965113</t>
  </si>
  <si>
    <t>DEMONTÁŽ KOLEJE NA BETONOVÝCH PRAŽCÍCH DO KOLEJOVÝCH POLÍ S ODVOZEM NA MONTÁŽNÍ ZÁKLADNU S NÁSLEDNÝM ROZEBRÁNÍM</t>
  </si>
  <si>
    <t>965116</t>
  </si>
  <si>
    <t>DEMONTÁŽ KOLEJE NA BETONOVÝCH PRAŽCÍCH - ODVOZ ROZEBRANÝCH SOUČÁSTÍ (Z MÍSTA DEMONTÁŽE NEBO Z MONTÁŽNÍ ZÁKLADNY) K LIKVIDACI</t>
  </si>
  <si>
    <t>TKM</t>
  </si>
  <si>
    <t>965122</t>
  </si>
  <si>
    <t>DEMONTÁŽ KOLEJE NA DŘEVĚNÝCH PRAŽCÍCH DO KOLEJOVÝCH POLÍ S ODVOZEM NA MONTÁŽNÍ ZÁKLADNU BEZ NÁSLEDNÉHO ROZEBRÁNÍ</t>
  </si>
  <si>
    <t>965126</t>
  </si>
  <si>
    <t>DEMONTÁŽ KOLEJE NA DŘEVĚNÝCH PRAŽCÍCH - ODVOZ ROZEBRANÝCH SOUČÁSTÍ (Z MÍSTA DEMONTÁŽE NEBO Z MONTÁŽNÍ ZÁKLADNY) K LIKVIDACI</t>
  </si>
  <si>
    <t>965223</t>
  </si>
  <si>
    <t>DEMONTÁŽ VÝHYBKOVÉ KONSTRUKCE NA DŘEVĚNÝCH PRAŽCÍCH DO KOLEJOVÝCH POLÍ S ODVOZEM NA MONTÁŽNÍ ZÁKLADNU S NÁSLEDNÝM ROZEBRÁNÍM</t>
  </si>
  <si>
    <t>965226</t>
  </si>
  <si>
    <t>DEMONTÁŽ VÝHYBKOVÉ KONSTRUKCE NA DŘEVĚNÝCH PRAŽCÍCH - ODVOZ ROZEBRANÝCH SOUČÁSTÍ (Z MÍSTA DEMONTÁŽE NEBO Z MONTÁŽNÍ ZÁKLADNY) K LIKVIDACI</t>
  </si>
  <si>
    <t>965421</t>
  </si>
  <si>
    <t>ODSTRANĚNÍ ZARÁŽEDLA ZEMNÍHO</t>
  </si>
  <si>
    <t>965422</t>
  </si>
  <si>
    <t>ODSTRANĚNÍ ZARÁŽEDLA ZEMNÍHO - ODVOZ (NA LIKVIDACI ODPADŮ NEBO JINÉ URČENÉ MÍSTO)</t>
  </si>
  <si>
    <t>965831</t>
  </si>
  <si>
    <t>DEMONTÁŽ NÁMEZNÍKU</t>
  </si>
  <si>
    <t>965832</t>
  </si>
  <si>
    <t>DEMONTÁŽ NÁMEZNÍKU - ODVOZ (NA LIKVIDACI ODPADŮ NEBO JINÉ URČENÉ MÍSTO)</t>
  </si>
  <si>
    <t>96716A</t>
  </si>
  <si>
    <t>VYBOURÁNÍ ČÁSTÍ KONSTRUKCÍ ŽELEZOBET - BEZ DOPRAVY</t>
  </si>
  <si>
    <t>96716B</t>
  </si>
  <si>
    <t>VYBOURÁNÍ ČÁSTÍ KONSTRUKCÍ ŽELEZOBET - DOPRAVA</t>
  </si>
  <si>
    <t>015520</t>
  </si>
  <si>
    <t>POPLATKY ZA LIKVIDACI ODPADŮ NEBEZPEČNÝCH - 17 02 04* ŽELEZNIČNÍ PRAŽCE DŘEVĚNÉ</t>
  </si>
  <si>
    <t>T</t>
  </si>
  <si>
    <t>015210</t>
  </si>
  <si>
    <t>POPLATKY ZA LIKVIDACI ODPADŮ NEKONTAMINOVANÝCH - 17 01 01 ŽELEZNIČNÍ PRAŽCE BETONOVÉ</t>
  </si>
  <si>
    <t>015540</t>
  </si>
  <si>
    <t>POPLATKY ZA LIKVIDACI ODPADŮ NEBEZPEČNÝCH - VÝHYBKY ZNEČIŠTĚNÉ MAZADLY</t>
  </si>
  <si>
    <t>015250</t>
  </si>
  <si>
    <t>POPLATKY ZA LIKVIDACI ODPADŮ NEKONTAMINOVANÝCH - 17 02 03 POLYETYLÉNOVÉ PODLOŽKY (ŽEL. SVRŠEK)</t>
  </si>
  <si>
    <t>015260</t>
  </si>
  <si>
    <t>POPLATKY ZA LIKVIDACI ODPADŮ NEKONTAMINOVANÝCH - 07 02 99 PRYŽOVÉ PODLOŽKY (ŽEL. SVRŠEK)</t>
  </si>
  <si>
    <t>015111</t>
  </si>
  <si>
    <t>POPLATKY ZA LIKVIDACI ODPADŮ NEKONTAMINOVANÝCH - 17 05 04 VYTĚŽENÉ ZEMINY A HORNINY - I. TŘÍDA TĚŽITELNOSTI</t>
  </si>
  <si>
    <t>015140</t>
  </si>
  <si>
    <t>POPLATKY ZA LIKVIDACI ODPADŮ NEKONTAMINOVANÝCH - 17 01 01 BETON Z DEMOLIC OBJEKTŮ, ZÁKLADŮ TV</t>
  </si>
  <si>
    <t>Součet</t>
  </si>
  <si>
    <t>Účelová kolej</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</si>
</sst>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7" formatCode="#,##0.00\ &quot;Kč&quot;;\-#,##0.00\ &quot;Kč&quot;"/>
    <numFmt numFmtId="164" formatCode="m\/yyyy"/>
    <numFmt numFmtId="165" formatCode="#,##0.000"/>
    <numFmt numFmtId="166" formatCode="#,##0.0000"/>
    <numFmt numFmtId="167" formatCode="0.00000"/>
    <numFmt numFmtId="168" formatCode="#,##0.00_ ;\-#,##0.00\ "/>
  </numFmts>
  <fonts count="57" x14ac:knownFonts="1">
    <font>
      <sz val="11"/>
      <color theme="1"/>
      <name val="Calibri"/>
      <family val="2"/>
      <charset val="238"/>
      <scheme val="minor"/>
    </font>
    <font>
      <sz val="8"/>
      <color theme="1"/>
      <name val="Arial"/>
      <family val="2"/>
      <charset val="238"/>
    </font>
    <font>
      <sz val="10"/>
      <color theme="1"/>
      <name val="Arial"/>
      <family val="2"/>
      <charset val="238"/>
    </font>
    <font>
      <b/>
      <sz val="11"/>
      <color theme="1"/>
      <name val="Arial"/>
      <family val="2"/>
      <charset val="238"/>
    </font>
    <font>
      <sz val="10"/>
      <name val="Arial"/>
      <family val="2"/>
      <charset val="238"/>
    </font>
    <font>
      <b/>
      <sz val="14"/>
      <color theme="1"/>
      <name val="Arial"/>
      <family val="2"/>
      <charset val="238"/>
    </font>
    <font>
      <sz val="10"/>
      <name val="Arial"/>
      <family val="2"/>
      <charset val="238"/>
    </font>
    <font>
      <i/>
      <sz val="8"/>
      <name val="Arial"/>
      <family val="2"/>
      <charset val="238"/>
    </font>
    <font>
      <sz val="8"/>
      <name val="Arial"/>
      <family val="2"/>
      <charset val="238"/>
    </font>
    <font>
      <b/>
      <sz val="8"/>
      <name val="Arial"/>
      <family val="2"/>
      <charset val="238"/>
    </font>
    <font>
      <b/>
      <sz val="10"/>
      <color theme="1"/>
      <name val="Arial"/>
      <family val="2"/>
      <charset val="238"/>
    </font>
    <font>
      <b/>
      <sz val="12"/>
      <color theme="1"/>
      <name val="Arial"/>
      <family val="2"/>
      <charset val="238"/>
    </font>
    <font>
      <i/>
      <sz val="10"/>
      <color theme="1"/>
      <name val="Arial"/>
      <family val="2"/>
      <charset val="238"/>
    </font>
    <font>
      <b/>
      <sz val="9"/>
      <color theme="1"/>
      <name val="Arial"/>
      <family val="2"/>
      <charset val="238"/>
    </font>
    <font>
      <sz val="9"/>
      <color indexed="81"/>
      <name val="Tahoma"/>
      <family val="2"/>
      <charset val="238"/>
    </font>
    <font>
      <sz val="9"/>
      <color indexed="81"/>
      <name val="Calibri"/>
      <family val="2"/>
      <charset val="238"/>
      <scheme val="minor"/>
    </font>
    <font>
      <b/>
      <u/>
      <sz val="10"/>
      <color indexed="81"/>
      <name val="Calibri"/>
      <family val="2"/>
      <charset val="238"/>
      <scheme val="minor"/>
    </font>
    <font>
      <i/>
      <sz val="9"/>
      <color indexed="81"/>
      <name val="Calibri"/>
      <family val="2"/>
      <charset val="238"/>
      <scheme val="minor"/>
    </font>
    <font>
      <b/>
      <i/>
      <sz val="9"/>
      <color indexed="81"/>
      <name val="Calibri"/>
      <family val="2"/>
      <charset val="238"/>
      <scheme val="minor"/>
    </font>
    <font>
      <i/>
      <u/>
      <sz val="9"/>
      <color indexed="81"/>
      <name val="Calibri"/>
      <family val="2"/>
      <charset val="238"/>
      <scheme val="minor"/>
    </font>
    <font>
      <b/>
      <sz val="16"/>
      <color theme="1"/>
      <name val="Arial"/>
      <family val="2"/>
      <charset val="238"/>
    </font>
    <font>
      <b/>
      <sz val="10"/>
      <color indexed="81"/>
      <name val="Arial"/>
      <family val="2"/>
      <charset val="238"/>
    </font>
    <font>
      <sz val="10"/>
      <color indexed="81"/>
      <name val="Arial"/>
      <family val="2"/>
      <charset val="238"/>
    </font>
    <font>
      <b/>
      <i/>
      <sz val="10"/>
      <color indexed="81"/>
      <name val="Arial"/>
      <family val="2"/>
      <charset val="238"/>
    </font>
    <font>
      <i/>
      <sz val="10"/>
      <color indexed="81"/>
      <name val="Arial"/>
      <family val="2"/>
      <charset val="238"/>
    </font>
    <font>
      <sz val="9"/>
      <color indexed="81"/>
      <name val="Arial"/>
      <family val="2"/>
      <charset val="238"/>
    </font>
    <font>
      <i/>
      <u/>
      <sz val="10"/>
      <color indexed="81"/>
      <name val="Arial"/>
      <family val="2"/>
      <charset val="238"/>
    </font>
    <font>
      <b/>
      <i/>
      <u/>
      <sz val="10"/>
      <color indexed="81"/>
      <name val="Arial"/>
      <family val="2"/>
      <charset val="238"/>
    </font>
    <font>
      <b/>
      <sz val="9"/>
      <color indexed="81"/>
      <name val="Arial"/>
      <family val="2"/>
      <charset val="238"/>
    </font>
    <font>
      <i/>
      <sz val="9"/>
      <color indexed="81"/>
      <name val="Arial"/>
      <family val="2"/>
      <charset val="238"/>
    </font>
    <font>
      <b/>
      <i/>
      <sz val="9"/>
      <color indexed="81"/>
      <name val="Arial"/>
      <family val="2"/>
      <charset val="238"/>
    </font>
    <font>
      <b/>
      <u/>
      <sz val="10"/>
      <color indexed="81"/>
      <name val="Arial"/>
      <family val="2"/>
      <charset val="238"/>
    </font>
    <font>
      <b/>
      <u/>
      <sz val="11"/>
      <color indexed="81"/>
      <name val="Arial"/>
      <family val="2"/>
      <charset val="238"/>
    </font>
    <font>
      <b/>
      <u/>
      <sz val="9"/>
      <color indexed="81"/>
      <name val="Arial"/>
      <family val="2"/>
      <charset val="238"/>
    </font>
    <font>
      <b/>
      <sz val="11"/>
      <color indexed="81"/>
      <name val="Calibri"/>
      <family val="2"/>
      <charset val="238"/>
      <scheme val="minor"/>
    </font>
    <font>
      <sz val="11"/>
      <color indexed="81"/>
      <name val="Calibri"/>
      <family val="2"/>
      <charset val="238"/>
      <scheme val="minor"/>
    </font>
    <font>
      <b/>
      <u/>
      <sz val="12"/>
      <color indexed="81"/>
      <name val="Calibri"/>
      <family val="2"/>
      <charset val="238"/>
      <scheme val="minor"/>
    </font>
    <font>
      <i/>
      <sz val="8"/>
      <color theme="1"/>
      <name val="Arial Narrow"/>
      <family val="2"/>
      <charset val="238"/>
    </font>
    <font>
      <b/>
      <sz val="10"/>
      <color rgb="FF000000"/>
      <name val="Calibri"/>
      <family val="2"/>
      <charset val="238"/>
      <scheme val="minor"/>
    </font>
    <font>
      <b/>
      <sz val="8"/>
      <color rgb="FF000000"/>
      <name val="Calibri"/>
      <family val="2"/>
      <charset val="238"/>
      <scheme val="minor"/>
    </font>
    <font>
      <b/>
      <sz val="14"/>
      <color theme="8" tint="-0.249977111117893"/>
      <name val="Arial"/>
      <family val="2"/>
      <charset val="238"/>
    </font>
    <font>
      <b/>
      <sz val="10"/>
      <color theme="8" tint="-0.249977111117893"/>
      <name val="Arial"/>
      <family val="2"/>
      <charset val="238"/>
    </font>
    <font>
      <sz val="10"/>
      <color theme="8" tint="-0.249977111117893"/>
      <name val="Arial"/>
      <family val="2"/>
      <charset val="238"/>
    </font>
    <font>
      <i/>
      <sz val="6"/>
      <color theme="1"/>
      <name val="Arial"/>
      <family val="2"/>
      <charset val="238"/>
    </font>
    <font>
      <i/>
      <sz val="8"/>
      <color theme="1"/>
      <name val="Arial"/>
      <family val="2"/>
      <charset val="238"/>
    </font>
    <font>
      <sz val="11"/>
      <color rgb="FFFF0000"/>
      <name val="Calibri"/>
      <family val="2"/>
      <charset val="238"/>
      <scheme val="minor"/>
    </font>
    <font>
      <b/>
      <sz val="11"/>
      <color theme="1"/>
      <name val="Calibri"/>
      <family val="2"/>
      <charset val="238"/>
      <scheme val="minor"/>
    </font>
    <font>
      <sz val="10"/>
      <color rgb="FFFF0000"/>
      <name val="Arial"/>
      <family val="2"/>
      <charset val="238"/>
    </font>
    <font>
      <sz val="11"/>
      <name val="Calibri"/>
      <family val="2"/>
      <charset val="238"/>
      <scheme val="minor"/>
    </font>
    <font>
      <u/>
      <sz val="11"/>
      <color theme="1"/>
      <name val="Calibri"/>
      <family val="2"/>
      <charset val="238"/>
      <scheme val="minor"/>
    </font>
    <font>
      <b/>
      <sz val="14"/>
      <color rgb="FF0070C0"/>
      <name val="Courier New CE"/>
      <family val="3"/>
      <charset val="238"/>
    </font>
    <font>
      <b/>
      <sz val="14"/>
      <name val="Courier New CE"/>
      <family val="3"/>
      <charset val="238"/>
    </font>
    <font>
      <sz val="10"/>
      <name val="Arial CE"/>
    </font>
    <font>
      <sz val="9"/>
      <name val="Arial CE"/>
    </font>
    <font>
      <b/>
      <sz val="11"/>
      <color rgb="FFFF0000"/>
      <name val="Arial"/>
      <family val="2"/>
      <charset val="238"/>
    </font>
    <font>
      <b/>
      <sz val="12"/>
      <color rgb="FFFF0000"/>
      <name val="Arial"/>
      <family val="2"/>
      <charset val="238"/>
    </font>
    <font>
      <b/>
      <sz val="10"/>
      <color rgb="FFFF0000"/>
      <name val="Arial"/>
      <family val="2"/>
      <charset val="238"/>
    </font>
  </fonts>
  <fills count="15">
    <fill>
      <patternFill patternType="none"/>
    </fill>
    <fill>
      <patternFill patternType="gray125"/>
    </fill>
    <fill>
      <patternFill patternType="solid">
        <fgColor theme="0" tint="-4.9989318521683403E-2"/>
        <bgColor indexed="64"/>
      </patternFill>
    </fill>
    <fill>
      <patternFill patternType="solid">
        <fgColor rgb="FFFFFFCC"/>
        <bgColor indexed="64"/>
      </patternFill>
    </fill>
    <fill>
      <patternFill patternType="solid">
        <fgColor theme="2"/>
        <bgColor indexed="64"/>
      </patternFill>
    </fill>
    <fill>
      <patternFill patternType="solid">
        <fgColor theme="4" tint="0.79998168889431442"/>
        <bgColor indexed="64"/>
      </patternFill>
    </fill>
    <fill>
      <patternFill patternType="solid">
        <fgColor theme="0"/>
        <bgColor indexed="64"/>
      </patternFill>
    </fill>
    <fill>
      <gradientFill type="path" left="0.5" right="0.5" top="0.5" bottom="0.5">
        <stop position="0">
          <color theme="0"/>
        </stop>
        <stop position="1">
          <color theme="4"/>
        </stop>
      </gradientFill>
    </fill>
    <fill>
      <gradientFill type="path" left="0.5" right="0.5" top="0.5" bottom="0.5">
        <stop position="0">
          <color theme="9" tint="0.80001220740379042"/>
        </stop>
        <stop position="1">
          <color theme="9" tint="0.40000610370189521"/>
        </stop>
      </gradientFill>
    </fill>
    <fill>
      <gradientFill type="path" left="0.5" right="0.5" top="0.5" bottom="0.5">
        <stop position="0">
          <color theme="5" tint="0.80001220740379042"/>
        </stop>
        <stop position="1">
          <color theme="5" tint="0.40000610370189521"/>
        </stop>
      </gradientFill>
    </fill>
    <fill>
      <patternFill patternType="solid">
        <fgColor rgb="FF5FAB01"/>
        <bgColor indexed="64"/>
      </patternFill>
    </fill>
    <fill>
      <patternFill patternType="solid">
        <fgColor rgb="FFFFFF00"/>
        <bgColor indexed="64"/>
      </patternFill>
    </fill>
    <fill>
      <patternFill patternType="solid">
        <fgColor indexed="42"/>
        <bgColor indexed="64"/>
      </patternFill>
    </fill>
    <fill>
      <patternFill patternType="solid">
        <fgColor indexed="9"/>
        <bgColor indexed="64"/>
      </patternFill>
    </fill>
    <fill>
      <patternFill patternType="solid">
        <fgColor rgb="FFFFC000"/>
        <bgColor indexed="64"/>
      </patternFill>
    </fill>
  </fills>
  <borders count="64">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top/>
      <bottom style="medium">
        <color indexed="64"/>
      </bottom>
      <diagonal/>
    </border>
    <border>
      <left style="thick">
        <color auto="1"/>
      </left>
      <right/>
      <top style="thick">
        <color auto="1"/>
      </top>
      <bottom/>
      <diagonal/>
    </border>
    <border>
      <left/>
      <right/>
      <top style="thick">
        <color auto="1"/>
      </top>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ck">
        <color auto="1"/>
      </top>
      <bottom style="thin">
        <color indexed="64"/>
      </bottom>
      <diagonal/>
    </border>
    <border>
      <left/>
      <right/>
      <top style="thick">
        <color auto="1"/>
      </top>
      <bottom style="thin">
        <color indexed="64"/>
      </bottom>
      <diagonal/>
    </border>
    <border>
      <left/>
      <right style="thick">
        <color auto="1"/>
      </right>
      <top style="thin">
        <color indexed="64"/>
      </top>
      <bottom/>
      <diagonal/>
    </border>
    <border>
      <left/>
      <right style="thick">
        <color auto="1"/>
      </right>
      <top style="thin">
        <color indexed="64"/>
      </top>
      <bottom style="thin">
        <color indexed="64"/>
      </bottom>
      <diagonal/>
    </border>
    <border>
      <left style="thin">
        <color auto="1"/>
      </left>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style="thick">
        <color auto="1"/>
      </left>
      <right/>
      <top style="thin">
        <color indexed="64"/>
      </top>
      <bottom/>
      <diagonal/>
    </border>
    <border>
      <left style="thick">
        <color auto="1"/>
      </left>
      <right/>
      <top style="thin">
        <color indexed="64"/>
      </top>
      <bottom style="thin">
        <color indexed="64"/>
      </bottom>
      <diagonal/>
    </border>
    <border>
      <left/>
      <right style="thick">
        <color auto="1"/>
      </right>
      <top style="thick">
        <color auto="1"/>
      </top>
      <bottom style="thin">
        <color auto="1"/>
      </bottom>
      <diagonal/>
    </border>
    <border>
      <left/>
      <right style="hair">
        <color auto="1"/>
      </right>
      <top style="thick">
        <color auto="1"/>
      </top>
      <bottom style="thin">
        <color indexed="64"/>
      </bottom>
      <diagonal/>
    </border>
    <border>
      <left style="thick">
        <color indexed="64"/>
      </left>
      <right/>
      <top style="medium">
        <color indexed="64"/>
      </top>
      <bottom style="medium">
        <color indexed="64"/>
      </bottom>
      <diagonal/>
    </border>
    <border>
      <left/>
      <right style="thick">
        <color indexed="64"/>
      </right>
      <top style="medium">
        <color indexed="64"/>
      </top>
      <bottom style="medium">
        <color indexed="64"/>
      </bottom>
      <diagonal/>
    </border>
    <border>
      <left style="thick">
        <color indexed="64"/>
      </left>
      <right style="thin">
        <color indexed="64"/>
      </right>
      <top style="medium">
        <color indexed="64"/>
      </top>
      <bottom style="medium">
        <color indexed="64"/>
      </bottom>
      <diagonal/>
    </border>
    <border>
      <left style="thin">
        <color indexed="64"/>
      </left>
      <right style="thick">
        <color indexed="64"/>
      </right>
      <top style="medium">
        <color indexed="64"/>
      </top>
      <bottom style="medium">
        <color indexed="64"/>
      </bottom>
      <diagonal/>
    </border>
    <border>
      <left style="thick">
        <color indexed="64"/>
      </left>
      <right/>
      <top/>
      <bottom/>
      <diagonal/>
    </border>
    <border>
      <left/>
      <right style="thick">
        <color indexed="64"/>
      </right>
      <top/>
      <bottom/>
      <diagonal/>
    </border>
    <border>
      <left style="thick">
        <color indexed="64"/>
      </left>
      <right/>
      <top/>
      <bottom style="medium">
        <color indexed="64"/>
      </bottom>
      <diagonal/>
    </border>
    <border>
      <left/>
      <right style="thick">
        <color indexed="64"/>
      </right>
      <top/>
      <bottom style="medium">
        <color indexed="64"/>
      </bottom>
      <diagonal/>
    </border>
    <border>
      <left/>
      <right style="thin">
        <color indexed="64"/>
      </right>
      <top/>
      <bottom/>
      <diagonal/>
    </border>
    <border>
      <left style="thin">
        <color indexed="64"/>
      </left>
      <right/>
      <top/>
      <bottom/>
      <diagonal/>
    </border>
    <border>
      <left style="thin">
        <color indexed="64"/>
      </left>
      <right style="thick">
        <color auto="1"/>
      </right>
      <top style="thin">
        <color indexed="64"/>
      </top>
      <bottom style="medium">
        <color indexed="64"/>
      </bottom>
      <diagonal/>
    </border>
    <border>
      <left style="thick">
        <color auto="1"/>
      </left>
      <right/>
      <top style="medium">
        <color auto="1"/>
      </top>
      <bottom style="thin">
        <color auto="1"/>
      </bottom>
      <diagonal/>
    </border>
    <border>
      <left/>
      <right/>
      <top style="medium">
        <color auto="1"/>
      </top>
      <bottom style="thin">
        <color auto="1"/>
      </bottom>
      <diagonal/>
    </border>
    <border>
      <left/>
      <right style="thick">
        <color auto="1"/>
      </right>
      <top style="medium">
        <color auto="1"/>
      </top>
      <bottom style="thin">
        <color auto="1"/>
      </bottom>
      <diagonal/>
    </border>
    <border>
      <left style="thick">
        <color auto="1"/>
      </left>
      <right style="thin">
        <color indexed="64"/>
      </right>
      <top style="thin">
        <color auto="1"/>
      </top>
      <bottom style="thin">
        <color auto="1"/>
      </bottom>
      <diagonal/>
    </border>
    <border>
      <left style="thick">
        <color auto="1"/>
      </left>
      <right style="thin">
        <color indexed="64"/>
      </right>
      <top style="thin">
        <color auto="1"/>
      </top>
      <bottom style="medium">
        <color indexed="64"/>
      </bottom>
      <diagonal/>
    </border>
    <border>
      <left style="thick">
        <color auto="1"/>
      </left>
      <right style="thin">
        <color auto="1"/>
      </right>
      <top style="thick">
        <color auto="1"/>
      </top>
      <bottom style="thin">
        <color auto="1"/>
      </bottom>
      <diagonal/>
    </border>
    <border>
      <left style="thin">
        <color auto="1"/>
      </left>
      <right style="thick">
        <color auto="1"/>
      </right>
      <top style="thick">
        <color auto="1"/>
      </top>
      <bottom style="thin">
        <color auto="1"/>
      </bottom>
      <diagonal/>
    </border>
    <border>
      <left style="thin">
        <color auto="1"/>
      </left>
      <right style="thick">
        <color auto="1"/>
      </right>
      <top style="thin">
        <color auto="1"/>
      </top>
      <bottom style="thin">
        <color auto="1"/>
      </bottom>
      <diagonal/>
    </border>
    <border>
      <left style="thick">
        <color auto="1"/>
      </left>
      <right style="thin">
        <color auto="1"/>
      </right>
      <top style="thin">
        <color auto="1"/>
      </top>
      <bottom style="thick">
        <color auto="1"/>
      </bottom>
      <diagonal/>
    </border>
    <border>
      <left style="thin">
        <color auto="1"/>
      </left>
      <right style="thick">
        <color auto="1"/>
      </right>
      <top style="thin">
        <color auto="1"/>
      </top>
      <bottom style="thick">
        <color auto="1"/>
      </bottom>
      <diagonal/>
    </border>
    <border>
      <left/>
      <right/>
      <top style="thin">
        <color indexed="64"/>
      </top>
      <bottom style="medium">
        <color auto="1"/>
      </bottom>
      <diagonal/>
    </border>
    <border>
      <left/>
      <right style="thick">
        <color auto="1"/>
      </right>
      <top style="thin">
        <color indexed="64"/>
      </top>
      <bottom style="medium">
        <color auto="1"/>
      </bottom>
      <diagonal/>
    </border>
    <border>
      <left style="medium">
        <color auto="1"/>
      </left>
      <right/>
      <top style="thick">
        <color auto="1"/>
      </top>
      <bottom style="thick">
        <color auto="1"/>
      </bottom>
      <diagonal/>
    </border>
    <border>
      <left style="medium">
        <color auto="1"/>
      </left>
      <right style="medium">
        <color auto="1"/>
      </right>
      <top style="thick">
        <color auto="1"/>
      </top>
      <bottom style="thick">
        <color auto="1"/>
      </bottom>
      <diagonal/>
    </border>
    <border>
      <left style="thick">
        <color auto="1"/>
      </left>
      <right/>
      <top style="thick">
        <color auto="1"/>
      </top>
      <bottom style="thin">
        <color indexed="64"/>
      </bottom>
      <diagonal/>
    </border>
    <border>
      <left/>
      <right style="thin">
        <color auto="1"/>
      </right>
      <top style="thick">
        <color auto="1"/>
      </top>
      <bottom style="thin">
        <color indexed="64"/>
      </bottom>
      <diagonal/>
    </border>
    <border>
      <left style="thick">
        <color indexed="64"/>
      </left>
      <right style="thick">
        <color indexed="64"/>
      </right>
      <top style="thick">
        <color indexed="64"/>
      </top>
      <bottom style="thick">
        <color indexed="64"/>
      </bottom>
      <diagonal/>
    </border>
    <border>
      <left style="thin">
        <color indexed="64"/>
      </left>
      <right style="thin">
        <color indexed="64"/>
      </right>
      <top style="thick">
        <color indexed="64"/>
      </top>
      <bottom style="thin">
        <color indexed="64"/>
      </bottom>
      <diagonal/>
    </border>
    <border>
      <left/>
      <right style="thin">
        <color indexed="64"/>
      </right>
      <top/>
      <bottom style="thin">
        <color indexed="64"/>
      </bottom>
      <diagonal/>
    </border>
    <border>
      <left style="thick">
        <color indexed="64"/>
      </left>
      <right/>
      <top style="medium">
        <color indexed="64"/>
      </top>
      <bottom/>
      <diagonal/>
    </border>
    <border>
      <left/>
      <right/>
      <top style="medium">
        <color indexed="64"/>
      </top>
      <bottom/>
      <diagonal/>
    </border>
    <border>
      <left/>
      <right style="thick">
        <color indexed="64"/>
      </right>
      <top style="medium">
        <color indexed="64"/>
      </top>
      <bottom/>
      <diagonal/>
    </border>
  </borders>
  <cellStyleXfs count="6">
    <xf numFmtId="0" fontId="0" fillId="0" borderId="0"/>
    <xf numFmtId="0" fontId="4" fillId="0" borderId="0">
      <alignment vertical="center"/>
    </xf>
    <xf numFmtId="0" fontId="6" fillId="0" borderId="0">
      <alignment vertical="center"/>
    </xf>
    <xf numFmtId="0" fontId="4" fillId="0" borderId="0"/>
    <xf numFmtId="0" fontId="52" fillId="0" borderId="0"/>
    <xf numFmtId="0" fontId="4" fillId="0" borderId="0">
      <alignment vertical="center"/>
    </xf>
  </cellStyleXfs>
  <cellXfs count="166">
    <xf numFmtId="0" fontId="0" fillId="0" borderId="0" xfId="0"/>
    <xf numFmtId="0" fontId="1" fillId="0" borderId="0" xfId="0" applyFont="1" applyAlignment="1" applyProtection="1">
      <alignment vertical="center"/>
      <protection locked="0"/>
    </xf>
    <xf numFmtId="0" fontId="10" fillId="5" borderId="7" xfId="0" applyFont="1" applyFill="1" applyBorder="1" applyAlignment="1" applyProtection="1">
      <alignment vertical="center"/>
      <protection locked="0"/>
    </xf>
    <xf numFmtId="0" fontId="13" fillId="3" borderId="7" xfId="0" applyFont="1" applyFill="1" applyBorder="1" applyAlignment="1" applyProtection="1">
      <alignment vertical="center"/>
      <protection locked="0"/>
    </xf>
    <xf numFmtId="0" fontId="10" fillId="5" borderId="7" xfId="0" applyFont="1" applyFill="1" applyBorder="1" applyAlignment="1" applyProtection="1">
      <alignment horizontal="center" vertical="center"/>
      <protection locked="0"/>
    </xf>
    <xf numFmtId="0" fontId="1" fillId="0" borderId="0" xfId="0" applyFont="1" applyFill="1" applyAlignment="1" applyProtection="1">
      <alignment vertical="center"/>
      <protection locked="0"/>
    </xf>
    <xf numFmtId="0" fontId="1" fillId="0" borderId="0" xfId="0" applyFont="1" applyBorder="1" applyAlignment="1" applyProtection="1">
      <alignment horizontal="center" vertical="center"/>
      <protection locked="0"/>
    </xf>
    <xf numFmtId="0" fontId="1" fillId="0" borderId="15" xfId="0" applyFont="1" applyBorder="1" applyAlignment="1" applyProtection="1">
      <alignment horizontal="center" vertical="center"/>
      <protection locked="0"/>
    </xf>
    <xf numFmtId="0" fontId="1" fillId="0" borderId="0" xfId="0" applyFont="1" applyProtection="1">
      <protection locked="0"/>
    </xf>
    <xf numFmtId="0" fontId="1" fillId="0" borderId="0" xfId="0" applyFont="1" applyAlignment="1" applyProtection="1">
      <alignment horizontal="center"/>
      <protection locked="0"/>
    </xf>
    <xf numFmtId="0" fontId="2" fillId="0" borderId="13" xfId="0" applyFont="1" applyFill="1" applyBorder="1" applyAlignment="1" applyProtection="1">
      <alignment vertical="center"/>
      <protection hidden="1"/>
    </xf>
    <xf numFmtId="0" fontId="2" fillId="0" borderId="28" xfId="0" applyFont="1" applyFill="1" applyBorder="1" applyAlignment="1" applyProtection="1">
      <alignment vertical="center"/>
      <protection hidden="1"/>
    </xf>
    <xf numFmtId="0" fontId="1" fillId="0" borderId="0" xfId="0" applyFont="1" applyBorder="1" applyAlignment="1" applyProtection="1">
      <alignment vertical="center"/>
      <protection locked="0"/>
    </xf>
    <xf numFmtId="0" fontId="1" fillId="0" borderId="0" xfId="0" applyFont="1" applyAlignment="1" applyProtection="1">
      <alignment vertical="center"/>
      <protection hidden="1"/>
    </xf>
    <xf numFmtId="0" fontId="1" fillId="0" borderId="15" xfId="0" applyFont="1" applyBorder="1" applyAlignment="1" applyProtection="1">
      <alignment vertical="center"/>
      <protection locked="0"/>
    </xf>
    <xf numFmtId="0" fontId="1" fillId="0" borderId="35" xfId="0" applyFont="1" applyBorder="1" applyAlignment="1" applyProtection="1">
      <alignment vertical="center"/>
      <protection locked="0"/>
    </xf>
    <xf numFmtId="0" fontId="1" fillId="0" borderId="36" xfId="0" applyFont="1" applyBorder="1" applyAlignment="1" applyProtection="1">
      <alignment horizontal="center" vertical="center"/>
      <protection locked="0"/>
    </xf>
    <xf numFmtId="0" fontId="1" fillId="0" borderId="37" xfId="0" applyFont="1" applyBorder="1" applyAlignment="1" applyProtection="1">
      <alignment vertical="center"/>
      <protection locked="0"/>
    </xf>
    <xf numFmtId="0" fontId="1" fillId="0" borderId="38" xfId="0" applyFont="1" applyBorder="1" applyAlignment="1" applyProtection="1">
      <alignment horizontal="center" vertical="center"/>
      <protection locked="0"/>
    </xf>
    <xf numFmtId="0" fontId="37" fillId="4" borderId="43" xfId="0" applyFont="1" applyFill="1" applyBorder="1" applyAlignment="1" applyProtection="1">
      <alignment horizontal="right" vertical="center"/>
      <protection hidden="1"/>
    </xf>
    <xf numFmtId="0" fontId="13" fillId="4" borderId="19" xfId="0" applyFont="1" applyFill="1" applyBorder="1" applyAlignment="1" applyProtection="1">
      <alignment horizontal="center" vertical="center"/>
      <protection hidden="1"/>
    </xf>
    <xf numFmtId="0" fontId="13" fillId="4" borderId="41" xfId="0" applyFont="1" applyFill="1" applyBorder="1" applyAlignment="1" applyProtection="1">
      <alignment horizontal="center" vertical="center"/>
      <protection hidden="1"/>
    </xf>
    <xf numFmtId="0" fontId="8" fillId="0" borderId="0" xfId="2" applyNumberFormat="1" applyFont="1" applyFill="1" applyBorder="1" applyAlignment="1" applyProtection="1">
      <alignment vertical="center" wrapText="1" shrinkToFit="1"/>
      <protection locked="0"/>
    </xf>
    <xf numFmtId="0" fontId="13" fillId="3" borderId="6" xfId="0" applyFont="1" applyFill="1" applyBorder="1" applyAlignment="1" applyProtection="1">
      <alignment vertical="center"/>
      <protection locked="0"/>
    </xf>
    <xf numFmtId="0" fontId="13" fillId="3" borderId="7" xfId="0" applyFont="1" applyFill="1" applyBorder="1" applyAlignment="1" applyProtection="1">
      <alignment horizontal="center" vertical="center"/>
      <protection locked="0"/>
    </xf>
    <xf numFmtId="0" fontId="1" fillId="0" borderId="0" xfId="0" applyFont="1" applyFill="1" applyAlignment="1" applyProtection="1">
      <alignment horizontal="center" vertical="center"/>
      <protection locked="0"/>
    </xf>
    <xf numFmtId="0" fontId="1" fillId="0" borderId="0" xfId="0" applyFont="1" applyAlignment="1" applyProtection="1">
      <alignment horizontal="center" vertical="center"/>
      <protection locked="0"/>
    </xf>
    <xf numFmtId="0" fontId="1" fillId="0" borderId="0" xfId="0" applyFont="1" applyFill="1" applyProtection="1">
      <protection locked="0"/>
    </xf>
    <xf numFmtId="0" fontId="11" fillId="0" borderId="28" xfId="0" applyFont="1" applyFill="1" applyBorder="1" applyAlignment="1" applyProtection="1">
      <alignment vertical="top"/>
      <protection hidden="1"/>
    </xf>
    <xf numFmtId="0" fontId="11" fillId="0" borderId="13" xfId="0" applyFont="1" applyFill="1" applyBorder="1" applyAlignment="1" applyProtection="1">
      <alignment vertical="top"/>
      <protection hidden="1"/>
    </xf>
    <xf numFmtId="0" fontId="4" fillId="0" borderId="47" xfId="2" applyFont="1" applyFill="1" applyBorder="1" applyAlignment="1" applyProtection="1">
      <alignment horizontal="left" vertical="center"/>
      <protection hidden="1"/>
    </xf>
    <xf numFmtId="0" fontId="4" fillId="0" borderId="48" xfId="2" applyFont="1" applyFill="1" applyBorder="1" applyAlignment="1" applyProtection="1">
      <alignment vertical="center" wrapText="1"/>
      <protection hidden="1"/>
    </xf>
    <xf numFmtId="0" fontId="4" fillId="0" borderId="45" xfId="2" applyFont="1" applyFill="1" applyBorder="1" applyAlignment="1" applyProtection="1">
      <alignment horizontal="left" vertical="center"/>
      <protection hidden="1"/>
    </xf>
    <xf numFmtId="0" fontId="4" fillId="0" borderId="49" xfId="2" applyFont="1" applyFill="1" applyBorder="1" applyAlignment="1" applyProtection="1">
      <alignment vertical="center" wrapText="1"/>
      <protection hidden="1"/>
    </xf>
    <xf numFmtId="0" fontId="4" fillId="0" borderId="50" xfId="2" applyFont="1" applyFill="1" applyBorder="1" applyAlignment="1" applyProtection="1">
      <alignment horizontal="left" vertical="center"/>
      <protection hidden="1"/>
    </xf>
    <xf numFmtId="0" fontId="4" fillId="0" borderId="51" xfId="2" applyFont="1" applyFill="1" applyBorder="1" applyAlignment="1" applyProtection="1">
      <alignment vertical="center" wrapText="1"/>
      <protection hidden="1"/>
    </xf>
    <xf numFmtId="0" fontId="4" fillId="0" borderId="0" xfId="2" applyFont="1" applyFill="1" applyBorder="1" applyAlignment="1" applyProtection="1">
      <alignment vertical="center" wrapText="1"/>
      <protection hidden="1"/>
    </xf>
    <xf numFmtId="0" fontId="0" fillId="0" borderId="0" xfId="0" applyBorder="1"/>
    <xf numFmtId="49" fontId="10" fillId="0" borderId="13" xfId="0" applyNumberFormat="1" applyFont="1" applyFill="1" applyBorder="1" applyAlignment="1" applyProtection="1">
      <alignment vertical="center" wrapText="1"/>
      <protection locked="0"/>
    </xf>
    <xf numFmtId="49" fontId="10" fillId="0" borderId="3" xfId="0" applyNumberFormat="1" applyFont="1" applyFill="1" applyBorder="1" applyAlignment="1" applyProtection="1">
      <alignment vertical="center" wrapText="1"/>
      <protection locked="0"/>
    </xf>
    <xf numFmtId="0" fontId="10" fillId="0" borderId="13" xfId="0" applyNumberFormat="1" applyFont="1" applyFill="1" applyBorder="1" applyAlignment="1" applyProtection="1">
      <alignment vertical="center" wrapText="1"/>
      <protection hidden="1"/>
    </xf>
    <xf numFmtId="49" fontId="20" fillId="0" borderId="24" xfId="0" applyNumberFormat="1" applyFont="1" applyFill="1" applyBorder="1" applyAlignment="1" applyProtection="1">
      <alignment vertical="center"/>
      <protection hidden="1"/>
    </xf>
    <xf numFmtId="0" fontId="20" fillId="0" borderId="25" xfId="0" applyNumberFormat="1" applyFont="1" applyFill="1" applyBorder="1" applyAlignment="1" applyProtection="1">
      <alignment vertical="center"/>
      <protection hidden="1"/>
    </xf>
    <xf numFmtId="49" fontId="20" fillId="0" borderId="26" xfId="0" applyNumberFormat="1" applyFont="1" applyFill="1" applyBorder="1" applyAlignment="1" applyProtection="1">
      <alignment horizontal="right" vertical="center"/>
      <protection hidden="1"/>
    </xf>
    <xf numFmtId="49" fontId="5" fillId="0" borderId="11" xfId="0" applyNumberFormat="1" applyFont="1" applyFill="1" applyBorder="1" applyAlignment="1" applyProtection="1">
      <alignment vertical="top" wrapText="1"/>
      <protection hidden="1"/>
    </xf>
    <xf numFmtId="49" fontId="5" fillId="0" borderId="11" xfId="0" applyNumberFormat="1" applyFont="1" applyFill="1" applyBorder="1" applyAlignment="1" applyProtection="1">
      <alignment horizontal="left" vertical="top"/>
    </xf>
    <xf numFmtId="49" fontId="5" fillId="0" borderId="11" xfId="0" applyNumberFormat="1" applyFont="1" applyFill="1" applyBorder="1" applyAlignment="1" applyProtection="1">
      <alignment vertical="top" wrapText="1"/>
    </xf>
    <xf numFmtId="49" fontId="11" fillId="0" borderId="13" xfId="0" applyNumberFormat="1" applyFont="1" applyFill="1" applyBorder="1" applyAlignment="1" applyProtection="1">
      <alignment vertical="top"/>
      <protection hidden="1"/>
    </xf>
    <xf numFmtId="49" fontId="11" fillId="0" borderId="14" xfId="0" applyNumberFormat="1" applyFont="1" applyFill="1" applyBorder="1" applyAlignment="1" applyProtection="1">
      <alignment vertical="top"/>
      <protection hidden="1"/>
    </xf>
    <xf numFmtId="0" fontId="10" fillId="0" borderId="23" xfId="0" applyFont="1" applyFill="1" applyBorder="1" applyAlignment="1" applyProtection="1">
      <alignment vertical="center"/>
      <protection locked="0"/>
    </xf>
    <xf numFmtId="0" fontId="10" fillId="0" borderId="23" xfId="0" applyNumberFormat="1" applyFont="1" applyFill="1" applyBorder="1" applyAlignment="1" applyProtection="1">
      <alignment vertical="center"/>
      <protection locked="0"/>
    </xf>
    <xf numFmtId="14" fontId="10" fillId="0" borderId="53" xfId="0" applyNumberFormat="1" applyFont="1" applyFill="1" applyBorder="1" applyAlignment="1" applyProtection="1">
      <alignment vertical="center"/>
      <protection locked="0"/>
    </xf>
    <xf numFmtId="3" fontId="37" fillId="4" borderId="44" xfId="0" applyNumberFormat="1" applyFont="1" applyFill="1" applyBorder="1" applyAlignment="1" applyProtection="1">
      <alignment horizontal="left" vertical="center"/>
      <protection hidden="1"/>
    </xf>
    <xf numFmtId="0" fontId="38" fillId="0" borderId="0" xfId="0" applyFont="1" applyAlignment="1">
      <alignment horizontal="center"/>
    </xf>
    <xf numFmtId="0" fontId="39" fillId="0" borderId="0" xfId="0" applyFont="1" applyAlignment="1">
      <alignment horizontal="center"/>
    </xf>
    <xf numFmtId="0" fontId="3" fillId="7" borderId="25" xfId="0" applyFont="1" applyFill="1" applyBorder="1" applyAlignment="1" applyProtection="1">
      <alignment vertical="center"/>
      <protection hidden="1"/>
    </xf>
    <xf numFmtId="0" fontId="3" fillId="8" borderId="55" xfId="0" applyFont="1" applyFill="1" applyBorder="1" applyAlignment="1" applyProtection="1">
      <alignment vertical="center"/>
      <protection hidden="1"/>
    </xf>
    <xf numFmtId="0" fontId="10" fillId="5" borderId="31" xfId="0" applyFont="1" applyFill="1" applyBorder="1" applyAlignment="1" applyProtection="1">
      <alignment vertical="center"/>
      <protection locked="0"/>
    </xf>
    <xf numFmtId="164" fontId="42" fillId="0" borderId="40" xfId="0" applyNumberFormat="1" applyFont="1" applyFill="1" applyBorder="1" applyAlignment="1" applyProtection="1">
      <alignment horizontal="left" vertical="center" wrapText="1"/>
      <protection locked="0"/>
    </xf>
    <xf numFmtId="49" fontId="1" fillId="0" borderId="5" xfId="0" applyNumberFormat="1" applyFont="1" applyFill="1" applyBorder="1" applyAlignment="1" applyProtection="1">
      <alignment horizontal="center" vertical="center"/>
      <protection locked="0"/>
    </xf>
    <xf numFmtId="165" fontId="1" fillId="0" borderId="5" xfId="0" applyNumberFormat="1" applyFont="1" applyFill="1" applyBorder="1" applyAlignment="1" applyProtection="1">
      <alignment horizontal="center" vertical="center"/>
      <protection locked="0"/>
    </xf>
    <xf numFmtId="2" fontId="1" fillId="0" borderId="5" xfId="0" applyNumberFormat="1" applyFont="1" applyFill="1" applyBorder="1" applyAlignment="1" applyProtection="1">
      <alignment horizontal="center" vertical="center"/>
      <protection locked="0"/>
    </xf>
    <xf numFmtId="4" fontId="9" fillId="0" borderId="5" xfId="2" applyNumberFormat="1" applyFont="1" applyFill="1" applyBorder="1" applyAlignment="1" applyProtection="1">
      <alignment horizontal="center" vertical="center"/>
      <protection locked="0"/>
    </xf>
    <xf numFmtId="0" fontId="41" fillId="0" borderId="13" xfId="0" applyNumberFormat="1" applyFont="1" applyFill="1" applyBorder="1" applyAlignment="1" applyProtection="1">
      <alignment vertical="center"/>
      <protection locked="0"/>
    </xf>
    <xf numFmtId="49" fontId="41" fillId="0" borderId="13" xfId="0" applyNumberFormat="1" applyFont="1" applyFill="1" applyBorder="1" applyAlignment="1" applyProtection="1">
      <alignment vertical="center"/>
      <protection locked="0"/>
    </xf>
    <xf numFmtId="0" fontId="41" fillId="0" borderId="30" xfId="0" applyFont="1" applyFill="1" applyBorder="1" applyAlignment="1" applyProtection="1">
      <alignment vertical="center"/>
      <protection locked="0"/>
    </xf>
    <xf numFmtId="0" fontId="41" fillId="0" borderId="29" xfId="0" applyFont="1" applyFill="1" applyBorder="1" applyAlignment="1" applyProtection="1">
      <alignment horizontal="left" vertical="center"/>
      <protection locked="0"/>
    </xf>
    <xf numFmtId="49" fontId="41" fillId="0" borderId="13" xfId="0" applyNumberFormat="1" applyFont="1" applyFill="1" applyBorder="1" applyAlignment="1" applyProtection="1">
      <alignment vertical="center" wrapText="1"/>
      <protection locked="0"/>
    </xf>
    <xf numFmtId="164" fontId="41" fillId="0" borderId="9" xfId="0" applyNumberFormat="1" applyFont="1" applyFill="1" applyBorder="1" applyAlignment="1" applyProtection="1">
      <alignment horizontal="left" vertical="center"/>
      <protection locked="0"/>
    </xf>
    <xf numFmtId="164" fontId="41" fillId="0" borderId="39" xfId="0" applyNumberFormat="1" applyFont="1" applyFill="1" applyBorder="1" applyAlignment="1" applyProtection="1">
      <alignment horizontal="left" vertical="center"/>
      <protection locked="0"/>
    </xf>
    <xf numFmtId="0" fontId="10" fillId="5" borderId="7" xfId="0" applyFont="1" applyFill="1" applyBorder="1" applyAlignment="1" applyProtection="1">
      <alignment horizontal="left" vertical="center"/>
      <protection locked="0"/>
    </xf>
    <xf numFmtId="0" fontId="1" fillId="10" borderId="0" xfId="0" applyFont="1" applyFill="1" applyAlignment="1" applyProtection="1">
      <alignment vertical="center"/>
      <protection locked="0"/>
    </xf>
    <xf numFmtId="0" fontId="1" fillId="0" borderId="0" xfId="0" applyFont="1" applyFill="1" applyAlignment="1" applyProtection="1">
      <alignment vertical="center"/>
    </xf>
    <xf numFmtId="49" fontId="43" fillId="0" borderId="22" xfId="0" applyNumberFormat="1" applyFont="1" applyFill="1" applyBorder="1" applyAlignment="1" applyProtection="1">
      <alignment horizontal="right" vertical="top" wrapText="1"/>
      <protection hidden="1"/>
    </xf>
    <xf numFmtId="0" fontId="20" fillId="0" borderId="21" xfId="0" applyFont="1" applyFill="1" applyBorder="1" applyAlignment="1" applyProtection="1">
      <alignment vertical="center" wrapText="1"/>
      <protection hidden="1"/>
    </xf>
    <xf numFmtId="0" fontId="44" fillId="0" borderId="57" xfId="0" applyFont="1" applyFill="1" applyBorder="1" applyAlignment="1" applyProtection="1">
      <alignment horizontal="right" vertical="top" wrapText="1"/>
      <protection hidden="1"/>
    </xf>
    <xf numFmtId="0" fontId="20" fillId="0" borderId="21" xfId="0" applyFont="1" applyFill="1" applyBorder="1" applyAlignment="1" applyProtection="1">
      <alignment horizontal="center" vertical="center" wrapText="1"/>
      <protection hidden="1"/>
    </xf>
    <xf numFmtId="4" fontId="9" fillId="0" borderId="34" xfId="2" applyNumberFormat="1" applyFont="1" applyFill="1" applyBorder="1" applyAlignment="1" applyProtection="1">
      <alignment horizontal="right" vertical="center"/>
    </xf>
    <xf numFmtId="1" fontId="1" fillId="6" borderId="33" xfId="0" applyNumberFormat="1" applyFont="1" applyFill="1" applyBorder="1" applyAlignment="1" applyProtection="1">
      <alignment horizontal="center" vertical="center"/>
    </xf>
    <xf numFmtId="49" fontId="1" fillId="6" borderId="5" xfId="0" applyNumberFormat="1" applyFont="1" applyFill="1" applyBorder="1" applyAlignment="1" applyProtection="1">
      <alignment horizontal="center" vertical="center"/>
      <protection locked="0"/>
    </xf>
    <xf numFmtId="49" fontId="8" fillId="0" borderId="5" xfId="2" applyNumberFormat="1" applyFont="1" applyFill="1" applyBorder="1" applyAlignment="1" applyProtection="1">
      <alignment horizontal="left" vertical="center" wrapText="1"/>
      <protection locked="0"/>
    </xf>
    <xf numFmtId="49" fontId="8" fillId="0" borderId="4" xfId="2" applyNumberFormat="1" applyFont="1" applyFill="1" applyBorder="1" applyAlignment="1" applyProtection="1">
      <alignment horizontal="left" vertical="center" wrapText="1"/>
      <protection locked="0"/>
    </xf>
    <xf numFmtId="49" fontId="7" fillId="0" borderId="1" xfId="2" applyNumberFormat="1" applyFont="1" applyFill="1" applyBorder="1" applyAlignment="1" applyProtection="1">
      <alignment horizontal="left" vertical="center" wrapText="1" shrinkToFit="1"/>
      <protection locked="0"/>
    </xf>
    <xf numFmtId="166" fontId="1" fillId="0" borderId="5" xfId="0" applyNumberFormat="1" applyFont="1" applyFill="1" applyBorder="1" applyAlignment="1" applyProtection="1">
      <alignment horizontal="center" vertical="center"/>
      <protection locked="0"/>
    </xf>
    <xf numFmtId="4" fontId="13" fillId="3" borderId="18" xfId="0" applyNumberFormat="1" applyFont="1" applyFill="1" applyBorder="1" applyAlignment="1" applyProtection="1">
      <alignment horizontal="right" vertical="center"/>
      <protection locked="0"/>
    </xf>
    <xf numFmtId="4" fontId="10" fillId="5" borderId="32" xfId="0" applyNumberFormat="1" applyFont="1" applyFill="1" applyBorder="1" applyAlignment="1" applyProtection="1">
      <alignment horizontal="right" vertical="center"/>
      <protection locked="0"/>
    </xf>
    <xf numFmtId="14" fontId="0" fillId="0" borderId="0" xfId="0" applyNumberFormat="1"/>
    <xf numFmtId="0" fontId="1" fillId="0" borderId="0" xfId="0" applyFont="1" applyAlignment="1" applyProtection="1">
      <alignment vertical="center" wrapText="1"/>
      <protection hidden="1"/>
    </xf>
    <xf numFmtId="49" fontId="40" fillId="0" borderId="11" xfId="0" applyNumberFormat="1" applyFont="1" applyFill="1" applyBorder="1" applyAlignment="1" applyProtection="1">
      <alignment horizontal="center" vertical="top" wrapText="1"/>
      <protection locked="0"/>
    </xf>
    <xf numFmtId="0" fontId="46" fillId="0" borderId="0" xfId="0" applyFont="1"/>
    <xf numFmtId="0" fontId="0" fillId="11" borderId="0" xfId="0" applyFill="1"/>
    <xf numFmtId="3" fontId="50" fillId="0" borderId="58" xfId="3" applyNumberFormat="1" applyFont="1" applyFill="1" applyBorder="1" applyAlignment="1">
      <alignment horizontal="center" vertical="center"/>
    </xf>
    <xf numFmtId="3" fontId="50" fillId="0" borderId="58" xfId="3" applyNumberFormat="1" applyFont="1" applyFill="1" applyBorder="1" applyAlignment="1">
      <alignment horizontal="right" vertical="center"/>
    </xf>
    <xf numFmtId="3" fontId="51" fillId="12" borderId="58" xfId="3" applyNumberFormat="1" applyFont="1" applyFill="1" applyBorder="1" applyAlignment="1">
      <alignment horizontal="right" vertical="center"/>
    </xf>
    <xf numFmtId="0" fontId="2" fillId="0" borderId="0" xfId="0" applyFont="1" applyAlignment="1" applyProtection="1">
      <alignment vertical="center"/>
      <protection hidden="1"/>
    </xf>
    <xf numFmtId="0" fontId="2" fillId="0" borderId="0" xfId="0" applyFont="1" applyAlignment="1" applyProtection="1">
      <alignment vertical="center" wrapText="1"/>
      <protection hidden="1"/>
    </xf>
    <xf numFmtId="0" fontId="53" fillId="13" borderId="59" xfId="4" applyFont="1" applyFill="1" applyBorder="1" applyAlignment="1" applyProtection="1">
      <alignment horizontal="center" vertical="center" wrapText="1"/>
    </xf>
    <xf numFmtId="0" fontId="53" fillId="13" borderId="60" xfId="4" applyNumberFormat="1" applyFont="1" applyFill="1" applyBorder="1" applyAlignment="1" applyProtection="1">
      <alignment horizontal="center" vertical="center"/>
    </xf>
    <xf numFmtId="167" fontId="53" fillId="13" borderId="60" xfId="4" applyNumberFormat="1" applyFont="1" applyFill="1" applyBorder="1" applyAlignment="1" applyProtection="1">
      <alignment horizontal="center" vertical="center"/>
    </xf>
    <xf numFmtId="4" fontId="2" fillId="0" borderId="0" xfId="0" applyNumberFormat="1" applyFont="1" applyAlignment="1" applyProtection="1">
      <alignment vertical="center"/>
      <protection hidden="1"/>
    </xf>
    <xf numFmtId="168" fontId="2" fillId="0" borderId="0" xfId="0" applyNumberFormat="1" applyFont="1" applyAlignment="1" applyProtection="1">
      <alignment vertical="center"/>
      <protection hidden="1"/>
    </xf>
    <xf numFmtId="4" fontId="9" fillId="0" borderId="5" xfId="2" applyNumberFormat="1" applyFont="1" applyFill="1" applyBorder="1" applyAlignment="1" applyProtection="1">
      <alignment horizontal="right" vertical="center"/>
      <protection locked="0"/>
    </xf>
    <xf numFmtId="0" fontId="1" fillId="0" borderId="0" xfId="0" applyFont="1" applyBorder="1" applyAlignment="1" applyProtection="1">
      <alignment horizontal="right" vertical="center"/>
      <protection locked="0"/>
    </xf>
    <xf numFmtId="0" fontId="1" fillId="0" borderId="15" xfId="0" applyFont="1" applyBorder="1" applyAlignment="1" applyProtection="1">
      <alignment horizontal="right" vertical="center"/>
      <protection locked="0"/>
    </xf>
    <xf numFmtId="0" fontId="1" fillId="0" borderId="0" xfId="0" applyFont="1" applyFill="1" applyBorder="1" applyAlignment="1" applyProtection="1">
      <alignment vertical="center"/>
      <protection locked="0"/>
    </xf>
    <xf numFmtId="49" fontId="10" fillId="10" borderId="61" xfId="0" applyNumberFormat="1" applyFont="1" applyFill="1" applyBorder="1" applyAlignment="1" applyProtection="1">
      <alignment vertical="center"/>
      <protection locked="0"/>
    </xf>
    <xf numFmtId="49" fontId="10" fillId="10" borderId="62" xfId="0" applyNumberFormat="1" applyFont="1" applyFill="1" applyBorder="1" applyAlignment="1" applyProtection="1">
      <alignment horizontal="left" vertical="center"/>
      <protection locked="0"/>
    </xf>
    <xf numFmtId="49" fontId="10" fillId="10" borderId="62" xfId="0" applyNumberFormat="1" applyFont="1" applyFill="1" applyBorder="1" applyAlignment="1" applyProtection="1">
      <alignment vertical="center"/>
      <protection locked="0"/>
    </xf>
    <xf numFmtId="0" fontId="10" fillId="10" borderId="62" xfId="0" applyFont="1" applyFill="1" applyBorder="1" applyAlignment="1" applyProtection="1">
      <alignment horizontal="center" vertical="center"/>
      <protection locked="0"/>
    </xf>
    <xf numFmtId="165" fontId="10" fillId="10" borderId="62" xfId="0" applyNumberFormat="1" applyFont="1" applyFill="1" applyBorder="1" applyAlignment="1" applyProtection="1">
      <alignment horizontal="right" vertical="center"/>
      <protection locked="0"/>
    </xf>
    <xf numFmtId="4" fontId="10" fillId="10" borderId="63" xfId="0" applyNumberFormat="1" applyFont="1" applyFill="1" applyBorder="1" applyAlignment="1" applyProtection="1">
      <alignment horizontal="right" vertical="center"/>
      <protection locked="0"/>
    </xf>
    <xf numFmtId="49" fontId="8" fillId="3" borderId="5" xfId="2" applyNumberFormat="1" applyFont="1" applyFill="1" applyBorder="1" applyAlignment="1" applyProtection="1">
      <alignment horizontal="left" vertical="center" wrapText="1"/>
      <protection locked="0"/>
    </xf>
    <xf numFmtId="49" fontId="7" fillId="3" borderId="1" xfId="2" applyNumberFormat="1" applyFont="1" applyFill="1" applyBorder="1" applyAlignment="1" applyProtection="1">
      <alignment horizontal="left" vertical="center" wrapText="1" shrinkToFit="1"/>
      <protection locked="0"/>
    </xf>
    <xf numFmtId="49" fontId="8" fillId="3" borderId="19" xfId="2" applyNumberFormat="1" applyFont="1" applyFill="1" applyBorder="1" applyAlignment="1" applyProtection="1">
      <alignment horizontal="left" vertical="center" wrapText="1" shrinkToFit="1"/>
      <protection locked="0"/>
    </xf>
    <xf numFmtId="49" fontId="55" fillId="0" borderId="13" xfId="0" applyNumberFormat="1" applyFont="1" applyFill="1" applyBorder="1" applyAlignment="1" applyProtection="1">
      <alignment vertical="top" wrapText="1"/>
      <protection locked="0"/>
    </xf>
    <xf numFmtId="14" fontId="56" fillId="0" borderId="52" xfId="0" applyNumberFormat="1" applyFont="1" applyFill="1" applyBorder="1" applyAlignment="1" applyProtection="1">
      <alignment vertical="center"/>
      <protection locked="0"/>
    </xf>
    <xf numFmtId="0" fontId="1" fillId="14" borderId="0" xfId="0" applyFont="1" applyFill="1" applyAlignment="1" applyProtection="1">
      <alignment vertical="center"/>
      <protection locked="0"/>
    </xf>
    <xf numFmtId="49" fontId="10" fillId="14" borderId="61" xfId="0" applyNumberFormat="1" applyFont="1" applyFill="1" applyBorder="1" applyAlignment="1" applyProtection="1">
      <alignment vertical="center"/>
      <protection locked="0"/>
    </xf>
    <xf numFmtId="49" fontId="10" fillId="14" borderId="62" xfId="0" applyNumberFormat="1" applyFont="1" applyFill="1" applyBorder="1" applyAlignment="1" applyProtection="1">
      <alignment horizontal="left" vertical="center"/>
      <protection locked="0"/>
    </xf>
    <xf numFmtId="49" fontId="10" fillId="14" borderId="62" xfId="0" applyNumberFormat="1" applyFont="1" applyFill="1" applyBorder="1" applyAlignment="1" applyProtection="1">
      <alignment vertical="center"/>
      <protection locked="0"/>
    </xf>
    <xf numFmtId="0" fontId="10" fillId="14" borderId="62" xfId="0" applyFont="1" applyFill="1" applyBorder="1" applyAlignment="1" applyProtection="1">
      <alignment horizontal="center" vertical="center"/>
      <protection locked="0"/>
    </xf>
    <xf numFmtId="165" fontId="10" fillId="14" borderId="62" xfId="0" applyNumberFormat="1" applyFont="1" applyFill="1" applyBorder="1" applyAlignment="1" applyProtection="1">
      <alignment horizontal="right" vertical="center"/>
      <protection locked="0"/>
    </xf>
    <xf numFmtId="4" fontId="10" fillId="14" borderId="63" xfId="0" applyNumberFormat="1" applyFont="1" applyFill="1" applyBorder="1" applyAlignment="1" applyProtection="1">
      <alignment horizontal="right" vertical="center"/>
      <protection locked="0"/>
    </xf>
    <xf numFmtId="0" fontId="10" fillId="14" borderId="62" xfId="0" applyNumberFormat="1" applyFont="1" applyFill="1" applyBorder="1" applyAlignment="1" applyProtection="1">
      <alignment horizontal="left" vertical="center"/>
      <protection locked="0"/>
    </xf>
    <xf numFmtId="0" fontId="3" fillId="9" borderId="54" xfId="0" applyFont="1" applyFill="1" applyBorder="1" applyAlignment="1" applyProtection="1">
      <alignment horizontal="center" vertical="center"/>
      <protection hidden="1"/>
    </xf>
    <xf numFmtId="0" fontId="3" fillId="9" borderId="26" xfId="0" applyFont="1" applyFill="1" applyBorder="1" applyAlignment="1" applyProtection="1">
      <alignment horizontal="center" vertical="center"/>
      <protection hidden="1"/>
    </xf>
    <xf numFmtId="0" fontId="2" fillId="0" borderId="10" xfId="0" applyFont="1" applyFill="1" applyBorder="1" applyAlignment="1" applyProtection="1">
      <alignment horizontal="left" vertical="center"/>
      <protection hidden="1"/>
    </xf>
    <xf numFmtId="0" fontId="2" fillId="0" borderId="2" xfId="0" applyFont="1" applyFill="1" applyBorder="1" applyAlignment="1" applyProtection="1">
      <alignment horizontal="left" vertical="center"/>
      <protection hidden="1"/>
    </xf>
    <xf numFmtId="49" fontId="12" fillId="0" borderId="13" xfId="0" applyNumberFormat="1" applyFont="1" applyFill="1" applyBorder="1" applyAlignment="1" applyProtection="1">
      <alignment horizontal="left" vertical="center"/>
      <protection hidden="1"/>
    </xf>
    <xf numFmtId="49" fontId="12" fillId="0" borderId="3" xfId="0" applyNumberFormat="1" applyFont="1" applyFill="1" applyBorder="1" applyAlignment="1" applyProtection="1">
      <alignment horizontal="left" vertical="center"/>
      <protection hidden="1"/>
    </xf>
    <xf numFmtId="164" fontId="10" fillId="0" borderId="8" xfId="0" applyNumberFormat="1" applyFont="1" applyFill="1" applyBorder="1" applyAlignment="1" applyProtection="1">
      <alignment horizontal="left" vertical="center"/>
      <protection hidden="1"/>
    </xf>
    <xf numFmtId="164" fontId="10" fillId="0" borderId="11" xfId="0" applyNumberFormat="1" applyFont="1" applyFill="1" applyBorder="1" applyAlignment="1" applyProtection="1">
      <alignment horizontal="left" vertical="center"/>
      <protection hidden="1"/>
    </xf>
    <xf numFmtId="164" fontId="10" fillId="0" borderId="9" xfId="0" applyNumberFormat="1" applyFont="1" applyFill="1" applyBorder="1" applyAlignment="1" applyProtection="1">
      <alignment horizontal="left" vertical="center"/>
      <protection hidden="1"/>
    </xf>
    <xf numFmtId="0" fontId="2" fillId="0" borderId="35" xfId="0" applyFont="1" applyFill="1" applyBorder="1" applyAlignment="1" applyProtection="1">
      <alignment horizontal="left" vertical="center"/>
      <protection hidden="1"/>
    </xf>
    <xf numFmtId="0" fontId="2" fillId="0" borderId="0" xfId="0" applyFont="1" applyFill="1" applyBorder="1" applyAlignment="1" applyProtection="1">
      <alignment horizontal="left" vertical="center"/>
      <protection hidden="1"/>
    </xf>
    <xf numFmtId="49" fontId="47" fillId="0" borderId="0" xfId="0" applyNumberFormat="1" applyFont="1" applyFill="1" applyBorder="1" applyAlignment="1" applyProtection="1">
      <alignment horizontal="left" vertical="center"/>
      <protection locked="0"/>
    </xf>
    <xf numFmtId="49" fontId="47" fillId="0" borderId="39" xfId="0" applyNumberFormat="1" applyFont="1" applyFill="1" applyBorder="1" applyAlignment="1" applyProtection="1">
      <alignment horizontal="left" vertical="center"/>
      <protection locked="0"/>
    </xf>
    <xf numFmtId="49" fontId="54" fillId="0" borderId="13" xfId="0" applyNumberFormat="1" applyFont="1" applyFill="1" applyBorder="1" applyAlignment="1" applyProtection="1">
      <alignment horizontal="left" vertical="top"/>
      <protection locked="0"/>
    </xf>
    <xf numFmtId="0" fontId="43" fillId="0" borderId="56" xfId="0" applyFont="1" applyFill="1" applyBorder="1" applyAlignment="1" applyProtection="1">
      <alignment horizontal="left" vertical="top" wrapText="1"/>
      <protection hidden="1"/>
    </xf>
    <xf numFmtId="0" fontId="43" fillId="0" borderId="21" xfId="0" applyFont="1" applyFill="1" applyBorder="1" applyAlignment="1" applyProtection="1">
      <alignment horizontal="left" vertical="top" wrapText="1"/>
      <protection hidden="1"/>
    </xf>
    <xf numFmtId="7" fontId="5" fillId="2" borderId="25" xfId="0" applyNumberFormat="1" applyFont="1" applyFill="1" applyBorder="1" applyAlignment="1" applyProtection="1">
      <alignment horizontal="right" vertical="center"/>
      <protection hidden="1"/>
    </xf>
    <xf numFmtId="7" fontId="5" fillId="2" borderId="26" xfId="0" applyNumberFormat="1" applyFont="1" applyFill="1" applyBorder="1" applyAlignment="1" applyProtection="1">
      <alignment horizontal="right" vertical="center"/>
      <protection hidden="1"/>
    </xf>
    <xf numFmtId="0" fontId="13" fillId="4" borderId="12" xfId="0" applyFont="1" applyFill="1" applyBorder="1" applyAlignment="1" applyProtection="1">
      <alignment horizontal="center" vertical="center" wrapText="1"/>
      <protection hidden="1"/>
    </xf>
    <xf numFmtId="0" fontId="13" fillId="4" borderId="23" xfId="0" applyFont="1" applyFill="1" applyBorder="1" applyAlignment="1" applyProtection="1">
      <alignment horizontal="center" vertical="center" wrapText="1"/>
      <protection hidden="1"/>
    </xf>
    <xf numFmtId="0" fontId="13" fillId="4" borderId="1" xfId="0" applyFont="1" applyFill="1" applyBorder="1" applyAlignment="1" applyProtection="1">
      <alignment horizontal="center" vertical="center" wrapText="1"/>
      <protection hidden="1"/>
    </xf>
    <xf numFmtId="0" fontId="13" fillId="4" borderId="19" xfId="0" applyFont="1" applyFill="1" applyBorder="1" applyAlignment="1" applyProtection="1">
      <alignment horizontal="center" vertical="center" wrapText="1"/>
      <protection hidden="1"/>
    </xf>
    <xf numFmtId="0" fontId="2" fillId="0" borderId="28" xfId="0" applyFont="1" applyFill="1" applyBorder="1" applyAlignment="1" applyProtection="1">
      <alignment horizontal="left" vertical="center"/>
      <protection hidden="1"/>
    </xf>
    <xf numFmtId="0" fontId="2" fillId="0" borderId="13" xfId="0" applyFont="1" applyFill="1" applyBorder="1" applyAlignment="1" applyProtection="1">
      <alignment horizontal="left" vertical="center"/>
      <protection hidden="1"/>
    </xf>
    <xf numFmtId="0" fontId="10" fillId="0" borderId="13" xfId="0" applyNumberFormat="1" applyFont="1" applyFill="1" applyBorder="1" applyAlignment="1" applyProtection="1">
      <alignment horizontal="left" vertical="center" wrapText="1"/>
      <protection hidden="1"/>
    </xf>
    <xf numFmtId="0" fontId="10" fillId="0" borderId="3" xfId="0" applyNumberFormat="1" applyFont="1" applyFill="1" applyBorder="1" applyAlignment="1" applyProtection="1">
      <alignment horizontal="left" vertical="center" wrapText="1"/>
      <protection hidden="1"/>
    </xf>
    <xf numFmtId="0" fontId="2" fillId="0" borderId="27" xfId="0" applyFont="1" applyFill="1" applyBorder="1" applyAlignment="1" applyProtection="1">
      <alignment horizontal="left" vertical="center"/>
      <protection hidden="1"/>
    </xf>
    <xf numFmtId="0" fontId="2" fillId="0" borderId="11" xfId="0" applyFont="1" applyFill="1" applyBorder="1" applyAlignment="1" applyProtection="1">
      <alignment horizontal="left" vertical="center"/>
      <protection hidden="1"/>
    </xf>
    <xf numFmtId="0" fontId="13" fillId="4" borderId="45" xfId="0" applyFont="1" applyFill="1" applyBorder="1" applyAlignment="1" applyProtection="1">
      <alignment horizontal="center" vertical="center" wrapText="1"/>
      <protection hidden="1"/>
    </xf>
    <xf numFmtId="0" fontId="13" fillId="4" borderId="46" xfId="0" applyFont="1" applyFill="1" applyBorder="1" applyAlignment="1" applyProtection="1">
      <alignment horizontal="center" vertical="center" wrapText="1"/>
      <protection hidden="1"/>
    </xf>
    <xf numFmtId="0" fontId="13" fillId="4" borderId="1" xfId="0" applyFont="1" applyFill="1" applyBorder="1" applyAlignment="1" applyProtection="1">
      <alignment horizontal="center" vertical="center"/>
      <protection hidden="1"/>
    </xf>
    <xf numFmtId="0" fontId="13" fillId="4" borderId="19" xfId="0" applyFont="1" applyFill="1" applyBorder="1" applyAlignment="1" applyProtection="1">
      <alignment horizontal="center" vertical="center"/>
      <protection hidden="1"/>
    </xf>
    <xf numFmtId="49" fontId="37" fillId="4" borderId="42" xfId="0" applyNumberFormat="1" applyFont="1" applyFill="1" applyBorder="1" applyAlignment="1" applyProtection="1">
      <alignment horizontal="left" vertical="center"/>
      <protection hidden="1"/>
    </xf>
    <xf numFmtId="0" fontId="37" fillId="4" borderId="43" xfId="0" applyFont="1" applyFill="1" applyBorder="1" applyAlignment="1" applyProtection="1">
      <alignment horizontal="left" vertical="center"/>
      <protection hidden="1"/>
    </xf>
    <xf numFmtId="0" fontId="2" fillId="0" borderId="12" xfId="0" applyFont="1" applyFill="1" applyBorder="1" applyAlignment="1" applyProtection="1">
      <alignment horizontal="left" vertical="center"/>
      <protection hidden="1"/>
    </xf>
    <xf numFmtId="0" fontId="2" fillId="0" borderId="20" xfId="0" applyFont="1" applyFill="1" applyBorder="1" applyAlignment="1" applyProtection="1">
      <alignment horizontal="left" vertical="center"/>
      <protection hidden="1"/>
    </xf>
    <xf numFmtId="0" fontId="2" fillId="0" borderId="21" xfId="0" applyFont="1" applyFill="1" applyBorder="1" applyAlignment="1" applyProtection="1">
      <alignment horizontal="left" vertical="center"/>
      <protection hidden="1"/>
    </xf>
    <xf numFmtId="0" fontId="2" fillId="0" borderId="8" xfId="0" applyFont="1" applyFill="1" applyBorder="1" applyAlignment="1" applyProtection="1">
      <alignment horizontal="left" vertical="center"/>
      <protection hidden="1"/>
    </xf>
    <xf numFmtId="0" fontId="5" fillId="0" borderId="27" xfId="0" applyFont="1" applyFill="1" applyBorder="1" applyAlignment="1" applyProtection="1">
      <alignment horizontal="left" vertical="top"/>
    </xf>
    <xf numFmtId="0" fontId="5" fillId="0" borderId="11" xfId="0" applyFont="1" applyFill="1" applyBorder="1" applyAlignment="1" applyProtection="1">
      <alignment horizontal="left" vertical="top"/>
    </xf>
    <xf numFmtId="0" fontId="5" fillId="2" borderId="16" xfId="0" applyFont="1" applyFill="1" applyBorder="1" applyAlignment="1" applyProtection="1">
      <alignment horizontal="center" vertical="center" wrapText="1"/>
      <protection hidden="1"/>
    </xf>
    <xf numFmtId="0" fontId="5" fillId="2" borderId="17" xfId="0" applyFont="1" applyFill="1" applyBorder="1" applyAlignment="1" applyProtection="1">
      <alignment horizontal="center" vertical="center" wrapText="1"/>
      <protection hidden="1"/>
    </xf>
  </cellXfs>
  <cellStyles count="6">
    <cellStyle name="Normální" xfId="0" builtinId="0"/>
    <cellStyle name="Normální 2" xfId="1" xr:uid="{00000000-0005-0000-0000-000001000000}"/>
    <cellStyle name="Normální 3" xfId="2" xr:uid="{00000000-0005-0000-0000-000002000000}"/>
    <cellStyle name="Normální 3 2" xfId="5" xr:uid="{BF5B1E07-B937-4014-B809-EC3BC097FFD0}"/>
    <cellStyle name="normální_POL.XLS" xfId="4" xr:uid="{00000000-0005-0000-0000-000003000000}"/>
    <cellStyle name="normální_SOxxxxxx" xfId="3" xr:uid="{00000000-0005-0000-0000-000004000000}"/>
  </cellStyles>
  <dxfs count="50">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ont>
        <color rgb="FFFF0000"/>
      </font>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s>
  <tableStyles count="0" defaultTableStyle="TableStyleMedium2" defaultPivotStyle="PivotStyleLight16"/>
  <colors>
    <mruColors>
      <color rgb="FFFFFFCC"/>
      <color rgb="FFFFF8E5"/>
      <color rgb="FFDF572D"/>
      <color rgb="FFFF7C80"/>
      <color rgb="FFCCFFCC"/>
      <color rgb="FFFFFDF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8</xdr:col>
      <xdr:colOff>33618</xdr:colOff>
      <xdr:row>2</xdr:row>
      <xdr:rowOff>78441</xdr:rowOff>
    </xdr:from>
    <xdr:to>
      <xdr:col>8</xdr:col>
      <xdr:colOff>694765</xdr:colOff>
      <xdr:row>2</xdr:row>
      <xdr:rowOff>526676</xdr:rowOff>
    </xdr:to>
    <xdr:sp macro="[0]!A_polozka" textlink="">
      <xdr:nvSpPr>
        <xdr:cNvPr id="4" name="TextovéPole 3">
          <a:extLst>
            <a:ext uri="{FF2B5EF4-FFF2-40B4-BE49-F238E27FC236}">
              <a16:creationId xmlns:a16="http://schemas.microsoft.com/office/drawing/2014/main" id="{00000000-0008-0000-0000-000004000000}"/>
            </a:ext>
          </a:extLst>
        </xdr:cNvPr>
        <xdr:cNvSpPr txBox="1"/>
      </xdr:nvSpPr>
      <xdr:spPr>
        <a:xfrm>
          <a:off x="9155206" y="1199029"/>
          <a:ext cx="661147" cy="448235"/>
        </a:xfrm>
        <a:prstGeom prst="rect">
          <a:avLst/>
        </a:prstGeom>
        <a:solidFill>
          <a:schemeClr val="accent6">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100" b="1"/>
            <a:t>Vložit </a:t>
          </a:r>
        </a:p>
        <a:p>
          <a:pPr algn="ctr"/>
          <a:r>
            <a:rPr lang="cs-CZ" sz="1100" b="1"/>
            <a:t>položku</a:t>
          </a:r>
        </a:p>
      </xdr:txBody>
    </xdr:sp>
    <xdr:clientData/>
  </xdr:twoCellAnchor>
  <xdr:twoCellAnchor>
    <xdr:from>
      <xdr:col>10</xdr:col>
      <xdr:colOff>33616</xdr:colOff>
      <xdr:row>2</xdr:row>
      <xdr:rowOff>56030</xdr:rowOff>
    </xdr:from>
    <xdr:to>
      <xdr:col>11</xdr:col>
      <xdr:colOff>1243853</xdr:colOff>
      <xdr:row>2</xdr:row>
      <xdr:rowOff>519997</xdr:rowOff>
    </xdr:to>
    <xdr:sp macro="[0]!B_soucetdil" textlink="">
      <xdr:nvSpPr>
        <xdr:cNvPr id="5" name="TextovéPole 4">
          <a:extLst>
            <a:ext uri="{FF2B5EF4-FFF2-40B4-BE49-F238E27FC236}">
              <a16:creationId xmlns:a16="http://schemas.microsoft.com/office/drawing/2014/main" id="{00000000-0008-0000-0000-000005000000}"/>
            </a:ext>
          </a:extLst>
        </xdr:cNvPr>
        <xdr:cNvSpPr txBox="1"/>
      </xdr:nvSpPr>
      <xdr:spPr>
        <a:xfrm>
          <a:off x="10555940" y="1176618"/>
          <a:ext cx="2073089" cy="463967"/>
        </a:xfrm>
        <a:prstGeom prst="rect">
          <a:avLst/>
        </a:prstGeom>
        <a:solidFill>
          <a:schemeClr val="accent2">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Součet za Díl </a:t>
          </a:r>
        </a:p>
        <a:p>
          <a:pPr algn="ctr"/>
          <a:r>
            <a:rPr lang="cs-CZ" sz="800" b="1"/>
            <a:t>včetně přepočítání Dílu</a:t>
          </a:r>
        </a:p>
      </xdr:txBody>
    </xdr:sp>
    <xdr:clientData/>
  </xdr:twoCellAnchor>
  <xdr:twoCellAnchor>
    <xdr:from>
      <xdr:col>9</xdr:col>
      <xdr:colOff>33617</xdr:colOff>
      <xdr:row>2</xdr:row>
      <xdr:rowOff>78441</xdr:rowOff>
    </xdr:from>
    <xdr:to>
      <xdr:col>9</xdr:col>
      <xdr:colOff>649942</xdr:colOff>
      <xdr:row>2</xdr:row>
      <xdr:rowOff>515471</xdr:rowOff>
    </xdr:to>
    <xdr:sp macro="[0]!Vložit_Díl" textlink="">
      <xdr:nvSpPr>
        <xdr:cNvPr id="6" name="TextovéPole 5">
          <a:extLst>
            <a:ext uri="{FF2B5EF4-FFF2-40B4-BE49-F238E27FC236}">
              <a16:creationId xmlns:a16="http://schemas.microsoft.com/office/drawing/2014/main" id="{00000000-0008-0000-0000-000006000000}"/>
            </a:ext>
          </a:extLst>
        </xdr:cNvPr>
        <xdr:cNvSpPr txBox="1"/>
      </xdr:nvSpPr>
      <xdr:spPr>
        <a:xfrm>
          <a:off x="9883588" y="1199029"/>
          <a:ext cx="616325" cy="437030"/>
        </a:xfrm>
        <a:prstGeom prst="rect">
          <a:avLst/>
        </a:prstGeom>
        <a:solidFill>
          <a:schemeClr val="accent5">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Vložit</a:t>
          </a:r>
        </a:p>
        <a:p>
          <a:pPr algn="ctr"/>
          <a:r>
            <a:rPr lang="cs-CZ" sz="1050" b="1"/>
            <a:t>Díl</a:t>
          </a:r>
        </a:p>
      </xdr:txBody>
    </xdr:sp>
    <xdr:clientData/>
  </xdr:twoCellAnchor>
</xdr:wsDr>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List1">
    <pageSetUpPr fitToPage="1"/>
  </sheetPr>
  <dimension ref="A1:S110"/>
  <sheetViews>
    <sheetView tabSelected="1" view="pageBreakPreview" zoomScale="85" zoomScaleNormal="85" zoomScaleSheetLayoutView="85" workbookViewId="0">
      <pane xSplit="3" ySplit="12" topLeftCell="D13" activePane="bottomRight" state="frozen"/>
      <selection pane="topRight" activeCell="D1" sqref="D1"/>
      <selection pane="bottomLeft" activeCell="A13" sqref="A13"/>
      <selection pane="bottomRight" activeCell="K13" sqref="K13"/>
    </sheetView>
  </sheetViews>
  <sheetFormatPr defaultColWidth="9.1796875" defaultRowHeight="10" x14ac:dyDescent="0.2"/>
  <cols>
    <col min="1" max="1" width="9.54296875" style="8" customWidth="1"/>
    <col min="2" max="2" width="8.54296875" style="8" customWidth="1"/>
    <col min="3" max="3" width="10.54296875" style="8" customWidth="1"/>
    <col min="4" max="4" width="10" style="8" customWidth="1"/>
    <col min="5" max="5" width="11.453125" style="8" customWidth="1"/>
    <col min="6" max="6" width="74.1796875" style="8" customWidth="1"/>
    <col min="7" max="7" width="9" style="9" customWidth="1"/>
    <col min="8" max="8" width="13" style="9" customWidth="1"/>
    <col min="9" max="9" width="10.81640625" style="9" customWidth="1"/>
    <col min="10" max="10" width="10.1796875" style="9" customWidth="1"/>
    <col min="11" max="11" width="12.81640625" style="9" customWidth="1"/>
    <col min="12" max="12" width="19" style="9" customWidth="1"/>
    <col min="13" max="13" width="11" style="8" customWidth="1"/>
    <col min="14" max="14" width="15" style="8" customWidth="1"/>
    <col min="15" max="15" width="21.54296875" style="8" customWidth="1"/>
    <col min="16" max="16" width="9.1796875" style="8"/>
    <col min="17" max="17" width="15.1796875" style="8" customWidth="1"/>
    <col min="18" max="16384" width="9.1796875" style="8"/>
  </cols>
  <sheetData>
    <row r="1" spans="1:19" s="13" customFormat="1" ht="30.75" customHeight="1" thickTop="1" thickBot="1" x14ac:dyDescent="0.4">
      <c r="A1" s="87" t="s">
        <v>90</v>
      </c>
      <c r="B1" s="138" t="s">
        <v>133</v>
      </c>
      <c r="C1" s="139"/>
      <c r="D1" s="74"/>
      <c r="E1" s="74"/>
      <c r="F1" s="76" t="s">
        <v>81</v>
      </c>
      <c r="G1" s="74"/>
      <c r="H1" s="75"/>
      <c r="I1" s="41"/>
      <c r="J1" s="42"/>
      <c r="K1" s="42"/>
      <c r="L1" s="43" t="str">
        <f>D3</f>
        <v>SO 110</v>
      </c>
      <c r="M1" s="91" t="s">
        <v>119</v>
      </c>
      <c r="N1" s="92">
        <v>1</v>
      </c>
      <c r="O1" s="93">
        <f>K2/N1</f>
        <v>0</v>
      </c>
      <c r="P1" s="94"/>
      <c r="Q1" s="95" t="s">
        <v>123</v>
      </c>
      <c r="R1" s="95"/>
    </row>
    <row r="2" spans="1:19" s="13" customFormat="1" ht="57" customHeight="1" thickTop="1" thickBot="1" x14ac:dyDescent="0.4">
      <c r="B2" s="162" t="s">
        <v>9</v>
      </c>
      <c r="C2" s="163"/>
      <c r="D2" s="45"/>
      <c r="E2" s="46"/>
      <c r="F2" s="88" t="s">
        <v>134</v>
      </c>
      <c r="G2" s="44"/>
      <c r="H2" s="73"/>
      <c r="I2" s="164" t="s">
        <v>24</v>
      </c>
      <c r="J2" s="165"/>
      <c r="K2" s="140">
        <f>SUMIFS(L:L,B:B,"SOUČET")</f>
        <v>0</v>
      </c>
      <c r="L2" s="141"/>
      <c r="M2" s="96" t="s">
        <v>120</v>
      </c>
      <c r="N2" s="97" t="s">
        <v>121</v>
      </c>
      <c r="O2" s="98" t="s">
        <v>122</v>
      </c>
      <c r="Q2" s="99">
        <f>SUMIFS(L:L,A:A,"P")</f>
        <v>0</v>
      </c>
      <c r="R2" s="99"/>
      <c r="S2" s="94"/>
    </row>
    <row r="3" spans="1:19" s="13" customFormat="1" ht="42.75" customHeight="1" thickTop="1" thickBot="1" x14ac:dyDescent="0.4">
      <c r="B3" s="28" t="s">
        <v>30</v>
      </c>
      <c r="C3" s="29"/>
      <c r="D3" s="137" t="s">
        <v>137</v>
      </c>
      <c r="E3" s="137"/>
      <c r="F3" s="114" t="s">
        <v>139</v>
      </c>
      <c r="G3" s="47"/>
      <c r="H3" s="48"/>
      <c r="I3" s="56"/>
      <c r="J3" s="55"/>
      <c r="K3" s="124"/>
      <c r="L3" s="125"/>
      <c r="Q3" s="100">
        <f>$K$2-Q2</f>
        <v>0</v>
      </c>
      <c r="R3" s="100"/>
      <c r="S3" s="94" t="s">
        <v>125</v>
      </c>
    </row>
    <row r="4" spans="1:19" s="13" customFormat="1" ht="18" customHeight="1" thickTop="1" x14ac:dyDescent="0.35">
      <c r="B4" s="146" t="s">
        <v>18</v>
      </c>
      <c r="C4" s="147"/>
      <c r="D4" s="127"/>
      <c r="E4" s="67" t="s">
        <v>35</v>
      </c>
      <c r="F4" s="40" t="str">
        <f>IF(E4='Kategorie monitoringu'!A1,'Kategorie monitoringu'!B1,IF(E4='Kategorie monitoringu'!A2,'Kategorie monitoringu'!B2,IF(E4='Kategorie monitoringu'!A3,'Kategorie monitoringu'!B3,IF(E4='Kategorie monitoringu'!A4,'Kategorie monitoringu'!B4,IF(E4='Kategorie monitoringu'!A5,'Kategorie monitoringu'!B5,IF(E4='Kategorie monitoringu'!A6,'Kategorie monitoringu'!B6,IF(E4='Kategorie monitoringu'!A7,'Kategorie monitoringu'!B7,IF(E4='Kategorie monitoringu'!A8,'Kategorie monitoringu'!B8,IF(E4='Kategorie monitoringu'!A9,'Kategorie monitoringu'!B9,IF(E4='Kategorie monitoringu'!A10,'Kategorie monitoringu'!B10,IF(E4='Kategorie monitoringu'!A11,'Kategorie monitoringu'!B11,IF(E4='Kategorie monitoringu'!A12,'Kategorie monitoringu'!B12,IF(E4='Kategorie monitoringu'!A13,'Kategorie monitoringu'!B13,IF(E4='Kategorie monitoringu'!A14,'Kategorie monitoringu'!B14,IF(E4='Kategorie monitoringu'!A15,'Kategorie monitoringu'!B15,IF(E4='Kategorie monitoringu'!A16,'Kategorie monitoringu'!B16,IF(E4='Kategorie monitoringu'!A17,'Kategorie monitoringu'!B17,IF(E4='Kategorie monitoringu'!A18,'Kategorie monitoringu'!B18,IF(E4='Kategorie monitoringu'!A19,'Kategorie monitoringu'!B19,IF(E4='Kategorie monitoringu'!A20,'Kategorie monitoringu'!B20,IF(E4='Kategorie monitoringu'!A21,'Kategorie monitoringu'!B21,IF(E4='Kategorie monitoringu'!A22,'Kategorie monitoringu'!B22,IF(E4='Kategorie monitoringu'!A23,'Kategorie monitoringu'!B23,IF(E4='Kategorie monitoringu'!A24,'Kategorie monitoringu'!B24,IF(E4='Kategorie monitoringu'!A25,'Kategorie monitoringu'!B25,"")))))))))))))))))))))))))</f>
        <v>Železniční svršek</v>
      </c>
      <c r="G4" s="38"/>
      <c r="H4" s="39"/>
      <c r="I4" s="159" t="s">
        <v>26</v>
      </c>
      <c r="J4" s="160"/>
      <c r="K4" s="65"/>
      <c r="L4" s="66"/>
      <c r="Q4" s="13" t="s">
        <v>126</v>
      </c>
    </row>
    <row r="5" spans="1:19" s="13" customFormat="1" ht="18" customHeight="1" x14ac:dyDescent="0.35">
      <c r="B5" s="11" t="s">
        <v>25</v>
      </c>
      <c r="C5" s="10"/>
      <c r="D5" s="10"/>
      <c r="E5" s="67" t="s">
        <v>99</v>
      </c>
      <c r="F5" s="148" t="str">
        <f>IF((E5="Stádium 2"),"  Dokumentace pro územní řízení - DUR",(IF((E5="Stádium 3"),"  Projektová dokumentace (DOS/DSP)","")))</f>
        <v xml:space="preserve">  Projektová dokumentace (DOS/DSP)</v>
      </c>
      <c r="G5" s="148"/>
      <c r="H5" s="149"/>
      <c r="I5" s="126" t="s">
        <v>100</v>
      </c>
      <c r="J5" s="127"/>
      <c r="K5" s="64" t="s">
        <v>136</v>
      </c>
      <c r="L5" s="49"/>
    </row>
    <row r="6" spans="1:19" s="13" customFormat="1" ht="18" customHeight="1" x14ac:dyDescent="0.3">
      <c r="B6" s="11" t="s">
        <v>17</v>
      </c>
      <c r="C6" s="10"/>
      <c r="D6" s="10"/>
      <c r="E6" s="64" t="s">
        <v>97</v>
      </c>
      <c r="F6" s="128"/>
      <c r="G6" s="128"/>
      <c r="H6" s="129"/>
      <c r="I6" s="126" t="s">
        <v>20</v>
      </c>
      <c r="J6" s="127"/>
      <c r="K6" s="64" t="s">
        <v>135</v>
      </c>
      <c r="L6" s="49"/>
      <c r="O6" s="53"/>
    </row>
    <row r="7" spans="1:19" s="13" customFormat="1" ht="18" customHeight="1" x14ac:dyDescent="0.25">
      <c r="B7" s="150" t="s">
        <v>21</v>
      </c>
      <c r="C7" s="151"/>
      <c r="D7" s="151"/>
      <c r="E7" s="68">
        <v>43586</v>
      </c>
      <c r="F7" s="130" t="s">
        <v>16</v>
      </c>
      <c r="G7" s="131"/>
      <c r="H7" s="132"/>
      <c r="I7" s="158" t="s">
        <v>23</v>
      </c>
      <c r="J7" s="147"/>
      <c r="K7" s="63">
        <v>2018</v>
      </c>
      <c r="L7" s="50"/>
      <c r="O7" s="54"/>
    </row>
    <row r="8" spans="1:19" s="13" customFormat="1" ht="19.5" customHeight="1" thickBot="1" x14ac:dyDescent="0.4">
      <c r="B8" s="133" t="s">
        <v>22</v>
      </c>
      <c r="C8" s="134"/>
      <c r="D8" s="134"/>
      <c r="E8" s="69">
        <v>44180</v>
      </c>
      <c r="F8" s="58" t="s">
        <v>98</v>
      </c>
      <c r="G8" s="135" t="s">
        <v>138</v>
      </c>
      <c r="H8" s="136"/>
      <c r="I8" s="161" t="s">
        <v>15</v>
      </c>
      <c r="J8" s="151"/>
      <c r="K8" s="115">
        <v>43490</v>
      </c>
      <c r="L8" s="51"/>
    </row>
    <row r="9" spans="1:19" s="13" customFormat="1" ht="9.75" customHeight="1" x14ac:dyDescent="0.35">
      <c r="B9" s="156" t="str">
        <f>F2</f>
        <v>Modernizace TNS Týniště nad Orlicí (Voklik)</v>
      </c>
      <c r="C9" s="157"/>
      <c r="D9" s="157"/>
      <c r="E9" s="157"/>
      <c r="F9" s="157"/>
      <c r="G9" s="157"/>
      <c r="H9" s="157"/>
      <c r="I9" s="157"/>
      <c r="J9" s="157"/>
      <c r="K9" s="19" t="str">
        <f>$I$5</f>
        <v>ISPROFOND:</v>
      </c>
      <c r="L9" s="52" t="str">
        <f>K5</f>
        <v>5523720005</v>
      </c>
    </row>
    <row r="10" spans="1:19" s="13" customFormat="1" ht="15" customHeight="1" x14ac:dyDescent="0.35">
      <c r="B10" s="152" t="s">
        <v>10</v>
      </c>
      <c r="C10" s="144" t="s">
        <v>0</v>
      </c>
      <c r="D10" s="144" t="s">
        <v>1</v>
      </c>
      <c r="E10" s="144" t="s">
        <v>11</v>
      </c>
      <c r="F10" s="154" t="s">
        <v>27</v>
      </c>
      <c r="G10" s="154" t="s">
        <v>2</v>
      </c>
      <c r="H10" s="154" t="s">
        <v>3</v>
      </c>
      <c r="I10" s="144" t="s">
        <v>12</v>
      </c>
      <c r="J10" s="144" t="s">
        <v>13</v>
      </c>
      <c r="K10" s="142" t="s">
        <v>89</v>
      </c>
      <c r="L10" s="143"/>
    </row>
    <row r="11" spans="1:19" s="13" customFormat="1" ht="15" customHeight="1" x14ac:dyDescent="0.35">
      <c r="B11" s="152"/>
      <c r="C11" s="144"/>
      <c r="D11" s="144"/>
      <c r="E11" s="144"/>
      <c r="F11" s="154"/>
      <c r="G11" s="154"/>
      <c r="H11" s="154"/>
      <c r="I11" s="144"/>
      <c r="J11" s="144"/>
      <c r="K11" s="142"/>
      <c r="L11" s="143"/>
    </row>
    <row r="12" spans="1:19" s="13" customFormat="1" ht="12.75" customHeight="1" thickBot="1" x14ac:dyDescent="0.4">
      <c r="B12" s="153"/>
      <c r="C12" s="145"/>
      <c r="D12" s="145"/>
      <c r="E12" s="145"/>
      <c r="F12" s="155"/>
      <c r="G12" s="155"/>
      <c r="H12" s="155"/>
      <c r="I12" s="145"/>
      <c r="J12" s="145"/>
      <c r="K12" s="20" t="s">
        <v>14</v>
      </c>
      <c r="L12" s="21" t="s">
        <v>4</v>
      </c>
    </row>
    <row r="13" spans="1:19" s="1" customFormat="1" ht="13.5" thickBot="1" x14ac:dyDescent="0.4">
      <c r="A13" s="71" t="s">
        <v>29</v>
      </c>
      <c r="B13" s="105" t="s">
        <v>19</v>
      </c>
      <c r="C13" s="106">
        <v>1</v>
      </c>
      <c r="D13" s="107"/>
      <c r="E13" s="107"/>
      <c r="F13" s="106" t="s">
        <v>196</v>
      </c>
      <c r="G13" s="108"/>
      <c r="H13" s="108"/>
      <c r="I13" s="108"/>
      <c r="J13" s="109"/>
      <c r="K13" s="108"/>
      <c r="L13" s="110"/>
    </row>
    <row r="14" spans="1:19" s="104" customFormat="1" ht="11" thickBot="1" x14ac:dyDescent="0.4">
      <c r="A14" s="72" t="s">
        <v>6</v>
      </c>
      <c r="B14" s="78">
        <f>1+MAX($B$13:B13)</f>
        <v>1</v>
      </c>
      <c r="C14" s="59" t="s">
        <v>140</v>
      </c>
      <c r="D14" s="79"/>
      <c r="E14" s="59"/>
      <c r="F14" s="111" t="s">
        <v>141</v>
      </c>
      <c r="G14" s="59" t="s">
        <v>142</v>
      </c>
      <c r="H14" s="60">
        <v>50</v>
      </c>
      <c r="I14" s="83"/>
      <c r="J14" s="61" t="str">
        <f>IF(ISNUMBER(I14),ROUND(H14*I14,3),"")</f>
        <v/>
      </c>
      <c r="K14" s="101"/>
      <c r="L14" s="77">
        <f>ROUND(H14*K14,2)</f>
        <v>0</v>
      </c>
    </row>
    <row r="15" spans="1:19" s="104" customFormat="1" x14ac:dyDescent="0.35">
      <c r="A15" s="72" t="s">
        <v>5</v>
      </c>
      <c r="B15" s="15"/>
      <c r="C15" s="12"/>
      <c r="D15" s="12"/>
      <c r="E15" s="12"/>
      <c r="F15" s="81" t="s">
        <v>143</v>
      </c>
      <c r="G15" s="6"/>
      <c r="H15" s="6"/>
      <c r="I15" s="6"/>
      <c r="J15" s="6"/>
      <c r="K15" s="102"/>
      <c r="L15" s="16"/>
    </row>
    <row r="16" spans="1:19" s="104" customFormat="1" x14ac:dyDescent="0.35">
      <c r="A16" s="72" t="s">
        <v>7</v>
      </c>
      <c r="B16" s="15"/>
      <c r="C16" s="12"/>
      <c r="D16" s="12"/>
      <c r="E16" s="12"/>
      <c r="F16" s="112" t="s">
        <v>144</v>
      </c>
      <c r="G16" s="6"/>
      <c r="H16" s="6"/>
      <c r="I16" s="6"/>
      <c r="J16" s="6"/>
      <c r="K16" s="102"/>
      <c r="L16" s="16"/>
    </row>
    <row r="17" spans="1:12" s="104" customFormat="1" ht="10.5" thickBot="1" x14ac:dyDescent="0.4">
      <c r="A17" s="72" t="s">
        <v>8</v>
      </c>
      <c r="B17" s="17"/>
      <c r="C17" s="14"/>
      <c r="D17" s="14"/>
      <c r="E17" s="14"/>
      <c r="F17" s="113" t="s">
        <v>130</v>
      </c>
      <c r="G17" s="7"/>
      <c r="H17" s="7"/>
      <c r="I17" s="7"/>
      <c r="J17" s="7"/>
      <c r="K17" s="103"/>
      <c r="L17" s="18"/>
    </row>
    <row r="18" spans="1:12" s="104" customFormat="1" ht="11" thickBot="1" x14ac:dyDescent="0.4">
      <c r="A18" s="72" t="s">
        <v>6</v>
      </c>
      <c r="B18" s="78">
        <f>1+MAX($B$13:B17)</f>
        <v>2</v>
      </c>
      <c r="C18" s="59" t="s">
        <v>145</v>
      </c>
      <c r="D18" s="79"/>
      <c r="E18" s="59"/>
      <c r="F18" s="111" t="s">
        <v>146</v>
      </c>
      <c r="G18" s="59" t="s">
        <v>142</v>
      </c>
      <c r="H18" s="60">
        <v>120</v>
      </c>
      <c r="I18" s="83"/>
      <c r="J18" s="61" t="str">
        <f>IF(ISNUMBER(I18),ROUND(H18*I18,3),"")</f>
        <v/>
      </c>
      <c r="K18" s="101"/>
      <c r="L18" s="77">
        <f>ROUND(H18*K18,2)</f>
        <v>0</v>
      </c>
    </row>
    <row r="19" spans="1:12" s="104" customFormat="1" x14ac:dyDescent="0.35">
      <c r="A19" s="72" t="s">
        <v>5</v>
      </c>
      <c r="B19" s="15"/>
      <c r="C19" s="12"/>
      <c r="D19" s="12"/>
      <c r="E19" s="12"/>
      <c r="F19" s="81"/>
      <c r="G19" s="6"/>
      <c r="H19" s="6"/>
      <c r="I19" s="6"/>
      <c r="J19" s="6"/>
      <c r="K19" s="102"/>
      <c r="L19" s="16"/>
    </row>
    <row r="20" spans="1:12" s="104" customFormat="1" x14ac:dyDescent="0.35">
      <c r="A20" s="72" t="s">
        <v>7</v>
      </c>
      <c r="B20" s="15"/>
      <c r="C20" s="12"/>
      <c r="D20" s="12"/>
      <c r="E20" s="12"/>
      <c r="F20" s="112" t="s">
        <v>144</v>
      </c>
      <c r="G20" s="6"/>
      <c r="H20" s="6"/>
      <c r="I20" s="6"/>
      <c r="J20" s="6"/>
      <c r="K20" s="102"/>
      <c r="L20" s="16"/>
    </row>
    <row r="21" spans="1:12" s="104" customFormat="1" ht="10.5" thickBot="1" x14ac:dyDescent="0.4">
      <c r="A21" s="72" t="s">
        <v>8</v>
      </c>
      <c r="B21" s="17"/>
      <c r="C21" s="14"/>
      <c r="D21" s="14"/>
      <c r="E21" s="14"/>
      <c r="F21" s="113" t="s">
        <v>130</v>
      </c>
      <c r="G21" s="7"/>
      <c r="H21" s="7"/>
      <c r="I21" s="7"/>
      <c r="J21" s="7"/>
      <c r="K21" s="103"/>
      <c r="L21" s="18"/>
    </row>
    <row r="22" spans="1:12" s="104" customFormat="1" ht="11" thickBot="1" x14ac:dyDescent="0.4">
      <c r="A22" s="72" t="s">
        <v>6</v>
      </c>
      <c r="B22" s="78">
        <f>1+MAX($B$13:B21)</f>
        <v>3</v>
      </c>
      <c r="C22" s="59" t="s">
        <v>147</v>
      </c>
      <c r="D22" s="79"/>
      <c r="E22" s="59"/>
      <c r="F22" s="111" t="s">
        <v>148</v>
      </c>
      <c r="G22" s="59" t="s">
        <v>149</v>
      </c>
      <c r="H22" s="60">
        <v>6</v>
      </c>
      <c r="I22" s="83"/>
      <c r="J22" s="61" t="str">
        <f>IF(ISNUMBER(I22),ROUND(H22*I22,3),"")</f>
        <v/>
      </c>
      <c r="K22" s="101"/>
      <c r="L22" s="77">
        <f>ROUND(H22*K22,2)</f>
        <v>0</v>
      </c>
    </row>
    <row r="23" spans="1:12" s="104" customFormat="1" x14ac:dyDescent="0.35">
      <c r="A23" s="72" t="s">
        <v>5</v>
      </c>
      <c r="B23" s="15"/>
      <c r="C23" s="12"/>
      <c r="D23" s="12"/>
      <c r="E23" s="12"/>
      <c r="F23" s="81"/>
      <c r="G23" s="6"/>
      <c r="H23" s="6"/>
      <c r="I23" s="6"/>
      <c r="J23" s="6"/>
      <c r="K23" s="102"/>
      <c r="L23" s="16"/>
    </row>
    <row r="24" spans="1:12" s="104" customFormat="1" x14ac:dyDescent="0.35">
      <c r="A24" s="72" t="s">
        <v>7</v>
      </c>
      <c r="B24" s="15"/>
      <c r="C24" s="12"/>
      <c r="D24" s="12"/>
      <c r="E24" s="12"/>
      <c r="F24" s="112" t="s">
        <v>144</v>
      </c>
      <c r="G24" s="6"/>
      <c r="H24" s="6"/>
      <c r="I24" s="6"/>
      <c r="J24" s="6"/>
      <c r="K24" s="102"/>
      <c r="L24" s="16"/>
    </row>
    <row r="25" spans="1:12" s="104" customFormat="1" ht="10.5" thickBot="1" x14ac:dyDescent="0.4">
      <c r="A25" s="72" t="s">
        <v>8</v>
      </c>
      <c r="B25" s="17"/>
      <c r="C25" s="14"/>
      <c r="D25" s="14"/>
      <c r="E25" s="14"/>
      <c r="F25" s="113" t="s">
        <v>130</v>
      </c>
      <c r="G25" s="7"/>
      <c r="H25" s="7"/>
      <c r="I25" s="7"/>
      <c r="J25" s="7"/>
      <c r="K25" s="103"/>
      <c r="L25" s="18"/>
    </row>
    <row r="26" spans="1:12" s="104" customFormat="1" ht="11" thickBot="1" x14ac:dyDescent="0.4">
      <c r="A26" s="72" t="s">
        <v>6</v>
      </c>
      <c r="B26" s="78">
        <f>1+MAX($B$13:B25)</f>
        <v>4</v>
      </c>
      <c r="C26" s="59" t="s">
        <v>150</v>
      </c>
      <c r="D26" s="79"/>
      <c r="E26" s="59"/>
      <c r="F26" s="111" t="s">
        <v>151</v>
      </c>
      <c r="G26" s="59" t="s">
        <v>142</v>
      </c>
      <c r="H26" s="60">
        <v>50</v>
      </c>
      <c r="I26" s="83"/>
      <c r="J26" s="61" t="str">
        <f>IF(ISNUMBER(I26),ROUND(H26*I26,3),"")</f>
        <v/>
      </c>
      <c r="K26" s="101"/>
      <c r="L26" s="77">
        <f>ROUND(H26*K26,2)</f>
        <v>0</v>
      </c>
    </row>
    <row r="27" spans="1:12" s="104" customFormat="1" x14ac:dyDescent="0.35">
      <c r="A27" s="72" t="s">
        <v>5</v>
      </c>
      <c r="B27" s="15"/>
      <c r="C27" s="12"/>
      <c r="D27" s="12"/>
      <c r="E27" s="12"/>
      <c r="F27" s="81"/>
      <c r="G27" s="6"/>
      <c r="H27" s="6"/>
      <c r="I27" s="6"/>
      <c r="J27" s="6"/>
      <c r="K27" s="102"/>
      <c r="L27" s="16"/>
    </row>
    <row r="28" spans="1:12" s="104" customFormat="1" x14ac:dyDescent="0.35">
      <c r="A28" s="72" t="s">
        <v>7</v>
      </c>
      <c r="B28" s="15"/>
      <c r="C28" s="12"/>
      <c r="D28" s="12"/>
      <c r="E28" s="12"/>
      <c r="F28" s="112" t="s">
        <v>144</v>
      </c>
      <c r="G28" s="6"/>
      <c r="H28" s="6"/>
      <c r="I28" s="6"/>
      <c r="J28" s="6"/>
      <c r="K28" s="102"/>
      <c r="L28" s="16"/>
    </row>
    <row r="29" spans="1:12" s="104" customFormat="1" ht="10.5" thickBot="1" x14ac:dyDescent="0.4">
      <c r="A29" s="72" t="s">
        <v>8</v>
      </c>
      <c r="B29" s="17"/>
      <c r="C29" s="14"/>
      <c r="D29" s="14"/>
      <c r="E29" s="14"/>
      <c r="F29" s="113" t="s">
        <v>130</v>
      </c>
      <c r="G29" s="7"/>
      <c r="H29" s="7"/>
      <c r="I29" s="7"/>
      <c r="J29" s="7"/>
      <c r="K29" s="103"/>
      <c r="L29" s="18"/>
    </row>
    <row r="30" spans="1:12" s="104" customFormat="1" ht="11" thickBot="1" x14ac:dyDescent="0.4">
      <c r="A30" s="72" t="s">
        <v>6</v>
      </c>
      <c r="B30" s="78">
        <f>1+MAX($B$13:B29)</f>
        <v>5</v>
      </c>
      <c r="C30" s="59" t="s">
        <v>152</v>
      </c>
      <c r="D30" s="79"/>
      <c r="E30" s="59"/>
      <c r="F30" s="111" t="s">
        <v>153</v>
      </c>
      <c r="G30" s="59" t="s">
        <v>154</v>
      </c>
      <c r="H30" s="60">
        <v>60</v>
      </c>
      <c r="I30" s="83"/>
      <c r="J30" s="61" t="str">
        <f>IF(ISNUMBER(I30),ROUND(H30*I30,3),"")</f>
        <v/>
      </c>
      <c r="K30" s="101"/>
      <c r="L30" s="77">
        <f>ROUND(H30*K30,2)</f>
        <v>0</v>
      </c>
    </row>
    <row r="31" spans="1:12" s="104" customFormat="1" x14ac:dyDescent="0.35">
      <c r="A31" s="72" t="s">
        <v>5</v>
      </c>
      <c r="B31" s="15"/>
      <c r="C31" s="12"/>
      <c r="D31" s="12"/>
      <c r="E31" s="12"/>
      <c r="F31" s="81"/>
      <c r="G31" s="6"/>
      <c r="H31" s="6"/>
      <c r="I31" s="6"/>
      <c r="J31" s="6"/>
      <c r="K31" s="102"/>
      <c r="L31" s="16"/>
    </row>
    <row r="32" spans="1:12" s="104" customFormat="1" x14ac:dyDescent="0.35">
      <c r="A32" s="72" t="s">
        <v>7</v>
      </c>
      <c r="B32" s="15"/>
      <c r="C32" s="12"/>
      <c r="D32" s="12"/>
      <c r="E32" s="12"/>
      <c r="F32" s="112" t="s">
        <v>144</v>
      </c>
      <c r="G32" s="6"/>
      <c r="H32" s="6"/>
      <c r="I32" s="6"/>
      <c r="J32" s="6"/>
      <c r="K32" s="102"/>
      <c r="L32" s="16"/>
    </row>
    <row r="33" spans="1:12" s="104" customFormat="1" ht="10.5" thickBot="1" x14ac:dyDescent="0.4">
      <c r="A33" s="72" t="s">
        <v>8</v>
      </c>
      <c r="B33" s="17"/>
      <c r="C33" s="14"/>
      <c r="D33" s="14"/>
      <c r="E33" s="14"/>
      <c r="F33" s="113" t="s">
        <v>130</v>
      </c>
      <c r="G33" s="7"/>
      <c r="H33" s="7"/>
      <c r="I33" s="7"/>
      <c r="J33" s="7"/>
      <c r="K33" s="103"/>
      <c r="L33" s="18"/>
    </row>
    <row r="34" spans="1:12" s="104" customFormat="1" ht="20.5" thickBot="1" x14ac:dyDescent="0.4">
      <c r="A34" s="72" t="s">
        <v>6</v>
      </c>
      <c r="B34" s="78">
        <f>1+MAX($B$13:B33)</f>
        <v>6</v>
      </c>
      <c r="C34" s="59" t="s">
        <v>155</v>
      </c>
      <c r="D34" s="79"/>
      <c r="E34" s="59"/>
      <c r="F34" s="111" t="s">
        <v>156</v>
      </c>
      <c r="G34" s="59" t="s">
        <v>142</v>
      </c>
      <c r="H34" s="60">
        <v>435</v>
      </c>
      <c r="I34" s="83"/>
      <c r="J34" s="61" t="str">
        <f>IF(ISNUMBER(I34),ROUND(H34*I34,3),"")</f>
        <v/>
      </c>
      <c r="K34" s="101"/>
      <c r="L34" s="77">
        <f>ROUND(H34*K34,2)</f>
        <v>0</v>
      </c>
    </row>
    <row r="35" spans="1:12" s="104" customFormat="1" x14ac:dyDescent="0.35">
      <c r="A35" s="72" t="s">
        <v>5</v>
      </c>
      <c r="B35" s="15"/>
      <c r="C35" s="12"/>
      <c r="D35" s="12"/>
      <c r="E35" s="12"/>
      <c r="F35" s="81"/>
      <c r="G35" s="6"/>
      <c r="H35" s="6"/>
      <c r="I35" s="6"/>
      <c r="J35" s="6"/>
      <c r="K35" s="102"/>
      <c r="L35" s="16"/>
    </row>
    <row r="36" spans="1:12" s="104" customFormat="1" x14ac:dyDescent="0.35">
      <c r="A36" s="72" t="s">
        <v>7</v>
      </c>
      <c r="B36" s="15"/>
      <c r="C36" s="12"/>
      <c r="D36" s="12"/>
      <c r="E36" s="12"/>
      <c r="F36" s="112" t="s">
        <v>144</v>
      </c>
      <c r="G36" s="6"/>
      <c r="H36" s="6"/>
      <c r="I36" s="6"/>
      <c r="J36" s="6"/>
      <c r="K36" s="102"/>
      <c r="L36" s="16"/>
    </row>
    <row r="37" spans="1:12" s="104" customFormat="1" ht="10.5" thickBot="1" x14ac:dyDescent="0.4">
      <c r="A37" s="72" t="s">
        <v>8</v>
      </c>
      <c r="B37" s="17"/>
      <c r="C37" s="14"/>
      <c r="D37" s="14"/>
      <c r="E37" s="14"/>
      <c r="F37" s="113" t="s">
        <v>130</v>
      </c>
      <c r="G37" s="7"/>
      <c r="H37" s="7"/>
      <c r="I37" s="7"/>
      <c r="J37" s="7"/>
      <c r="K37" s="103"/>
      <c r="L37" s="18"/>
    </row>
    <row r="38" spans="1:12" s="104" customFormat="1" ht="20.5" thickBot="1" x14ac:dyDescent="0.4">
      <c r="A38" s="72" t="s">
        <v>6</v>
      </c>
      <c r="B38" s="78">
        <f>1+MAX($B$13:B37)</f>
        <v>7</v>
      </c>
      <c r="C38" s="59" t="s">
        <v>157</v>
      </c>
      <c r="D38" s="79"/>
      <c r="E38" s="59"/>
      <c r="F38" s="111" t="s">
        <v>158</v>
      </c>
      <c r="G38" s="59" t="s">
        <v>159</v>
      </c>
      <c r="H38" s="60">
        <v>12615</v>
      </c>
      <c r="I38" s="83"/>
      <c r="J38" s="61" t="str">
        <f>IF(ISNUMBER(I38),ROUND(H38*I38,3),"")</f>
        <v/>
      </c>
      <c r="K38" s="101"/>
      <c r="L38" s="77">
        <f>ROUND(H38*K38,2)</f>
        <v>0</v>
      </c>
    </row>
    <row r="39" spans="1:12" s="104" customFormat="1" x14ac:dyDescent="0.35">
      <c r="A39" s="72" t="s">
        <v>5</v>
      </c>
      <c r="B39" s="15"/>
      <c r="C39" s="12"/>
      <c r="D39" s="12"/>
      <c r="E39" s="12"/>
      <c r="F39" s="81"/>
      <c r="G39" s="6"/>
      <c r="H39" s="6"/>
      <c r="I39" s="6"/>
      <c r="J39" s="6"/>
      <c r="K39" s="102"/>
      <c r="L39" s="16"/>
    </row>
    <row r="40" spans="1:12" s="104" customFormat="1" x14ac:dyDescent="0.35">
      <c r="A40" s="72" t="s">
        <v>7</v>
      </c>
      <c r="B40" s="15"/>
      <c r="C40" s="12"/>
      <c r="D40" s="12"/>
      <c r="E40" s="12"/>
      <c r="F40" s="112" t="s">
        <v>144</v>
      </c>
      <c r="G40" s="6"/>
      <c r="H40" s="6"/>
      <c r="I40" s="6"/>
      <c r="J40" s="6"/>
      <c r="K40" s="102"/>
      <c r="L40" s="16"/>
    </row>
    <row r="41" spans="1:12" s="104" customFormat="1" ht="10.5" thickBot="1" x14ac:dyDescent="0.4">
      <c r="A41" s="72" t="s">
        <v>8</v>
      </c>
      <c r="B41" s="17"/>
      <c r="C41" s="14"/>
      <c r="D41" s="14"/>
      <c r="E41" s="14"/>
      <c r="F41" s="113" t="s">
        <v>130</v>
      </c>
      <c r="G41" s="7"/>
      <c r="H41" s="7"/>
      <c r="I41" s="7"/>
      <c r="J41" s="7"/>
      <c r="K41" s="103"/>
      <c r="L41" s="18"/>
    </row>
    <row r="42" spans="1:12" s="104" customFormat="1" ht="20.5" thickBot="1" x14ac:dyDescent="0.4">
      <c r="A42" s="72" t="s">
        <v>6</v>
      </c>
      <c r="B42" s="78">
        <f>1+MAX($B$13:B41)</f>
        <v>8</v>
      </c>
      <c r="C42" s="59" t="s">
        <v>160</v>
      </c>
      <c r="D42" s="79"/>
      <c r="E42" s="59"/>
      <c r="F42" s="111" t="s">
        <v>161</v>
      </c>
      <c r="G42" s="59" t="s">
        <v>142</v>
      </c>
      <c r="H42" s="60">
        <v>25</v>
      </c>
      <c r="I42" s="83"/>
      <c r="J42" s="61" t="str">
        <f>IF(ISNUMBER(I42),ROUND(H42*I42,3),"")</f>
        <v/>
      </c>
      <c r="K42" s="101"/>
      <c r="L42" s="77">
        <f>ROUND(H42*K42,2)</f>
        <v>0</v>
      </c>
    </row>
    <row r="43" spans="1:12" s="104" customFormat="1" x14ac:dyDescent="0.35">
      <c r="A43" s="72" t="s">
        <v>5</v>
      </c>
      <c r="B43" s="15"/>
      <c r="C43" s="12"/>
      <c r="D43" s="12"/>
      <c r="E43" s="12"/>
      <c r="F43" s="81"/>
      <c r="G43" s="6"/>
      <c r="H43" s="6"/>
      <c r="I43" s="6"/>
      <c r="J43" s="6"/>
      <c r="K43" s="102"/>
      <c r="L43" s="16"/>
    </row>
    <row r="44" spans="1:12" s="104" customFormat="1" x14ac:dyDescent="0.35">
      <c r="A44" s="72" t="s">
        <v>7</v>
      </c>
      <c r="B44" s="15"/>
      <c r="C44" s="12"/>
      <c r="D44" s="12"/>
      <c r="E44" s="12"/>
      <c r="F44" s="112" t="s">
        <v>144</v>
      </c>
      <c r="G44" s="6"/>
      <c r="H44" s="6"/>
      <c r="I44" s="6"/>
      <c r="J44" s="6"/>
      <c r="K44" s="102"/>
      <c r="L44" s="16"/>
    </row>
    <row r="45" spans="1:12" s="104" customFormat="1" ht="10.5" thickBot="1" x14ac:dyDescent="0.4">
      <c r="A45" s="72" t="s">
        <v>8</v>
      </c>
      <c r="B45" s="17"/>
      <c r="C45" s="14"/>
      <c r="D45" s="14"/>
      <c r="E45" s="14"/>
      <c r="F45" s="113" t="s">
        <v>130</v>
      </c>
      <c r="G45" s="7"/>
      <c r="H45" s="7"/>
      <c r="I45" s="7"/>
      <c r="J45" s="7"/>
      <c r="K45" s="103"/>
      <c r="L45" s="18"/>
    </row>
    <row r="46" spans="1:12" s="104" customFormat="1" ht="20.5" thickBot="1" x14ac:dyDescent="0.4">
      <c r="A46" s="72" t="s">
        <v>6</v>
      </c>
      <c r="B46" s="78">
        <f>1+MAX($B$13:B45)</f>
        <v>9</v>
      </c>
      <c r="C46" s="59" t="s">
        <v>162</v>
      </c>
      <c r="D46" s="79"/>
      <c r="E46" s="59"/>
      <c r="F46" s="111" t="s">
        <v>163</v>
      </c>
      <c r="G46" s="59" t="s">
        <v>159</v>
      </c>
      <c r="H46" s="60">
        <v>1175</v>
      </c>
      <c r="I46" s="83"/>
      <c r="J46" s="61" t="str">
        <f>IF(ISNUMBER(I46),ROUND(H46*I46,3),"")</f>
        <v/>
      </c>
      <c r="K46" s="101"/>
      <c r="L46" s="77">
        <f>ROUND(H46*K46,2)</f>
        <v>0</v>
      </c>
    </row>
    <row r="47" spans="1:12" s="104" customFormat="1" x14ac:dyDescent="0.35">
      <c r="A47" s="72" t="s">
        <v>5</v>
      </c>
      <c r="B47" s="15"/>
      <c r="C47" s="12"/>
      <c r="D47" s="12"/>
      <c r="E47" s="12"/>
      <c r="F47" s="81"/>
      <c r="G47" s="6"/>
      <c r="H47" s="6"/>
      <c r="I47" s="6"/>
      <c r="J47" s="6"/>
      <c r="K47" s="102"/>
      <c r="L47" s="16"/>
    </row>
    <row r="48" spans="1:12" s="104" customFormat="1" x14ac:dyDescent="0.35">
      <c r="A48" s="72" t="s">
        <v>7</v>
      </c>
      <c r="B48" s="15"/>
      <c r="C48" s="12"/>
      <c r="D48" s="12"/>
      <c r="E48" s="12"/>
      <c r="F48" s="112" t="s">
        <v>144</v>
      </c>
      <c r="G48" s="6"/>
      <c r="H48" s="6"/>
      <c r="I48" s="6"/>
      <c r="J48" s="6"/>
      <c r="K48" s="102"/>
      <c r="L48" s="16"/>
    </row>
    <row r="49" spans="1:12" s="104" customFormat="1" ht="10.5" thickBot="1" x14ac:dyDescent="0.4">
      <c r="A49" s="72" t="s">
        <v>8</v>
      </c>
      <c r="B49" s="17"/>
      <c r="C49" s="14"/>
      <c r="D49" s="14"/>
      <c r="E49" s="14"/>
      <c r="F49" s="113" t="s">
        <v>130</v>
      </c>
      <c r="G49" s="7"/>
      <c r="H49" s="7"/>
      <c r="I49" s="7"/>
      <c r="J49" s="7"/>
      <c r="K49" s="103"/>
      <c r="L49" s="18"/>
    </row>
    <row r="50" spans="1:12" s="104" customFormat="1" ht="20.5" thickBot="1" x14ac:dyDescent="0.4">
      <c r="A50" s="72" t="s">
        <v>6</v>
      </c>
      <c r="B50" s="78">
        <f>1+MAX($B$13:B49)</f>
        <v>10</v>
      </c>
      <c r="C50" s="59" t="s">
        <v>164</v>
      </c>
      <c r="D50" s="79"/>
      <c r="E50" s="59"/>
      <c r="F50" s="111" t="s">
        <v>165</v>
      </c>
      <c r="G50" s="59" t="s">
        <v>142</v>
      </c>
      <c r="H50" s="60">
        <v>100</v>
      </c>
      <c r="I50" s="83"/>
      <c r="J50" s="61" t="str">
        <f>IF(ISNUMBER(I50),ROUND(H50*I50,3),"")</f>
        <v/>
      </c>
      <c r="K50" s="101"/>
      <c r="L50" s="77">
        <f>ROUND(H50*K50,2)</f>
        <v>0</v>
      </c>
    </row>
    <row r="51" spans="1:12" s="104" customFormat="1" x14ac:dyDescent="0.35">
      <c r="A51" s="72" t="s">
        <v>5</v>
      </c>
      <c r="B51" s="15"/>
      <c r="C51" s="12"/>
      <c r="D51" s="12"/>
      <c r="E51" s="12"/>
      <c r="F51" s="81"/>
      <c r="G51" s="6"/>
      <c r="H51" s="6"/>
      <c r="I51" s="6"/>
      <c r="J51" s="6"/>
      <c r="K51" s="102"/>
      <c r="L51" s="16"/>
    </row>
    <row r="52" spans="1:12" s="104" customFormat="1" x14ac:dyDescent="0.35">
      <c r="A52" s="72" t="s">
        <v>7</v>
      </c>
      <c r="B52" s="15"/>
      <c r="C52" s="12"/>
      <c r="D52" s="12"/>
      <c r="E52" s="12"/>
      <c r="F52" s="112" t="s">
        <v>144</v>
      </c>
      <c r="G52" s="6"/>
      <c r="H52" s="6"/>
      <c r="I52" s="6"/>
      <c r="J52" s="6"/>
      <c r="K52" s="102"/>
      <c r="L52" s="16"/>
    </row>
    <row r="53" spans="1:12" s="104" customFormat="1" ht="10.5" thickBot="1" x14ac:dyDescent="0.4">
      <c r="A53" s="72" t="s">
        <v>8</v>
      </c>
      <c r="B53" s="17"/>
      <c r="C53" s="14"/>
      <c r="D53" s="14"/>
      <c r="E53" s="14"/>
      <c r="F53" s="113" t="s">
        <v>130</v>
      </c>
      <c r="G53" s="7"/>
      <c r="H53" s="7"/>
      <c r="I53" s="7"/>
      <c r="J53" s="7"/>
      <c r="K53" s="103"/>
      <c r="L53" s="18"/>
    </row>
    <row r="54" spans="1:12" s="104" customFormat="1" ht="20.5" thickBot="1" x14ac:dyDescent="0.4">
      <c r="A54" s="72" t="s">
        <v>6</v>
      </c>
      <c r="B54" s="78">
        <f>1+MAX($B$13:B53)</f>
        <v>11</v>
      </c>
      <c r="C54" s="59" t="s">
        <v>166</v>
      </c>
      <c r="D54" s="79"/>
      <c r="E54" s="59"/>
      <c r="F54" s="111" t="s">
        <v>167</v>
      </c>
      <c r="G54" s="59" t="s">
        <v>159</v>
      </c>
      <c r="H54" s="60">
        <v>4700</v>
      </c>
      <c r="I54" s="83"/>
      <c r="J54" s="61" t="str">
        <f>IF(ISNUMBER(I54),ROUND(H54*I54,3),"")</f>
        <v/>
      </c>
      <c r="K54" s="101"/>
      <c r="L54" s="77">
        <f>ROUND(H54*K54,2)</f>
        <v>0</v>
      </c>
    </row>
    <row r="55" spans="1:12" s="104" customFormat="1" x14ac:dyDescent="0.35">
      <c r="A55" s="72" t="s">
        <v>5</v>
      </c>
      <c r="B55" s="15"/>
      <c r="C55" s="12"/>
      <c r="D55" s="12"/>
      <c r="E55" s="12"/>
      <c r="F55" s="81"/>
      <c r="G55" s="6"/>
      <c r="H55" s="6"/>
      <c r="I55" s="6"/>
      <c r="J55" s="6"/>
      <c r="K55" s="102"/>
      <c r="L55" s="16"/>
    </row>
    <row r="56" spans="1:12" s="104" customFormat="1" x14ac:dyDescent="0.35">
      <c r="A56" s="72" t="s">
        <v>7</v>
      </c>
      <c r="B56" s="15"/>
      <c r="C56" s="12"/>
      <c r="D56" s="12"/>
      <c r="E56" s="12"/>
      <c r="F56" s="112" t="s">
        <v>144</v>
      </c>
      <c r="G56" s="6"/>
      <c r="H56" s="6"/>
      <c r="I56" s="6"/>
      <c r="J56" s="6"/>
      <c r="K56" s="102"/>
      <c r="L56" s="16"/>
    </row>
    <row r="57" spans="1:12" s="104" customFormat="1" ht="10.5" thickBot="1" x14ac:dyDescent="0.4">
      <c r="A57" s="72" t="s">
        <v>8</v>
      </c>
      <c r="B57" s="17"/>
      <c r="C57" s="14"/>
      <c r="D57" s="14"/>
      <c r="E57" s="14"/>
      <c r="F57" s="113" t="s">
        <v>130</v>
      </c>
      <c r="G57" s="7"/>
      <c r="H57" s="7"/>
      <c r="I57" s="7"/>
      <c r="J57" s="7"/>
      <c r="K57" s="103"/>
      <c r="L57" s="18"/>
    </row>
    <row r="58" spans="1:12" s="104" customFormat="1" ht="11" thickBot="1" x14ac:dyDescent="0.4">
      <c r="A58" s="72" t="s">
        <v>6</v>
      </c>
      <c r="B58" s="78">
        <f>1+MAX($B$13:B57)</f>
        <v>12</v>
      </c>
      <c r="C58" s="59" t="s">
        <v>168</v>
      </c>
      <c r="D58" s="79"/>
      <c r="E58" s="59"/>
      <c r="F58" s="111" t="s">
        <v>169</v>
      </c>
      <c r="G58" s="59" t="s">
        <v>149</v>
      </c>
      <c r="H58" s="60">
        <v>2</v>
      </c>
      <c r="I58" s="83"/>
      <c r="J58" s="61" t="str">
        <f>IF(ISNUMBER(I58),ROUND(H58*I58,3),"")</f>
        <v/>
      </c>
      <c r="K58" s="101"/>
      <c r="L58" s="77">
        <f>ROUND(H58*K58,2)</f>
        <v>0</v>
      </c>
    </row>
    <row r="59" spans="1:12" s="104" customFormat="1" x14ac:dyDescent="0.35">
      <c r="A59" s="72" t="s">
        <v>5</v>
      </c>
      <c r="B59" s="15"/>
      <c r="C59" s="12"/>
      <c r="D59" s="12"/>
      <c r="E59" s="12"/>
      <c r="F59" s="81"/>
      <c r="G59" s="6"/>
      <c r="H59" s="6"/>
      <c r="I59" s="6"/>
      <c r="J59" s="6"/>
      <c r="K59" s="102"/>
      <c r="L59" s="16"/>
    </row>
    <row r="60" spans="1:12" s="104" customFormat="1" x14ac:dyDescent="0.35">
      <c r="A60" s="72" t="s">
        <v>7</v>
      </c>
      <c r="B60" s="15"/>
      <c r="C60" s="12"/>
      <c r="D60" s="12"/>
      <c r="E60" s="12"/>
      <c r="F60" s="112" t="s">
        <v>144</v>
      </c>
      <c r="G60" s="6"/>
      <c r="H60" s="6"/>
      <c r="I60" s="6"/>
      <c r="J60" s="6"/>
      <c r="K60" s="102"/>
      <c r="L60" s="16"/>
    </row>
    <row r="61" spans="1:12" s="104" customFormat="1" ht="10.5" thickBot="1" x14ac:dyDescent="0.4">
      <c r="A61" s="72" t="s">
        <v>8</v>
      </c>
      <c r="B61" s="17"/>
      <c r="C61" s="14"/>
      <c r="D61" s="14"/>
      <c r="E61" s="14"/>
      <c r="F61" s="113" t="s">
        <v>130</v>
      </c>
      <c r="G61" s="7"/>
      <c r="H61" s="7"/>
      <c r="I61" s="7"/>
      <c r="J61" s="7"/>
      <c r="K61" s="103"/>
      <c r="L61" s="18"/>
    </row>
    <row r="62" spans="1:12" s="104" customFormat="1" ht="11" thickBot="1" x14ac:dyDescent="0.4">
      <c r="A62" s="72" t="s">
        <v>6</v>
      </c>
      <c r="B62" s="78">
        <f>1+MAX($B$13:B61)</f>
        <v>13</v>
      </c>
      <c r="C62" s="59" t="s">
        <v>170</v>
      </c>
      <c r="D62" s="79"/>
      <c r="E62" s="59"/>
      <c r="F62" s="111" t="s">
        <v>171</v>
      </c>
      <c r="G62" s="59" t="s">
        <v>159</v>
      </c>
      <c r="H62" s="60">
        <v>20</v>
      </c>
      <c r="I62" s="83"/>
      <c r="J62" s="61" t="str">
        <f>IF(ISNUMBER(I62),ROUND(H62*I62,3),"")</f>
        <v/>
      </c>
      <c r="K62" s="101"/>
      <c r="L62" s="77">
        <f>ROUND(H62*K62,2)</f>
        <v>0</v>
      </c>
    </row>
    <row r="63" spans="1:12" s="104" customFormat="1" x14ac:dyDescent="0.35">
      <c r="A63" s="72" t="s">
        <v>5</v>
      </c>
      <c r="B63" s="15"/>
      <c r="C63" s="12"/>
      <c r="D63" s="12"/>
      <c r="E63" s="12"/>
      <c r="F63" s="81"/>
      <c r="G63" s="6"/>
      <c r="H63" s="6"/>
      <c r="I63" s="6"/>
      <c r="J63" s="6"/>
      <c r="K63" s="102"/>
      <c r="L63" s="16"/>
    </row>
    <row r="64" spans="1:12" s="104" customFormat="1" x14ac:dyDescent="0.35">
      <c r="A64" s="72" t="s">
        <v>7</v>
      </c>
      <c r="B64" s="15"/>
      <c r="C64" s="12"/>
      <c r="D64" s="12"/>
      <c r="E64" s="12"/>
      <c r="F64" s="112" t="s">
        <v>144</v>
      </c>
      <c r="G64" s="6"/>
      <c r="H64" s="6"/>
      <c r="I64" s="6"/>
      <c r="J64" s="6"/>
      <c r="K64" s="102"/>
      <c r="L64" s="16"/>
    </row>
    <row r="65" spans="1:12" s="104" customFormat="1" ht="10.5" thickBot="1" x14ac:dyDescent="0.4">
      <c r="A65" s="72" t="s">
        <v>8</v>
      </c>
      <c r="B65" s="17"/>
      <c r="C65" s="14"/>
      <c r="D65" s="14"/>
      <c r="E65" s="14"/>
      <c r="F65" s="113" t="s">
        <v>130</v>
      </c>
      <c r="G65" s="7"/>
      <c r="H65" s="7"/>
      <c r="I65" s="7"/>
      <c r="J65" s="7"/>
      <c r="K65" s="103"/>
      <c r="L65" s="18"/>
    </row>
    <row r="66" spans="1:12" s="104" customFormat="1" ht="11" thickBot="1" x14ac:dyDescent="0.4">
      <c r="A66" s="72" t="s">
        <v>6</v>
      </c>
      <c r="B66" s="78">
        <f>1+MAX($B$13:B65)</f>
        <v>14</v>
      </c>
      <c r="C66" s="59" t="s">
        <v>172</v>
      </c>
      <c r="D66" s="79"/>
      <c r="E66" s="59"/>
      <c r="F66" s="111" t="s">
        <v>173</v>
      </c>
      <c r="G66" s="59" t="s">
        <v>149</v>
      </c>
      <c r="H66" s="60">
        <v>2</v>
      </c>
      <c r="I66" s="83"/>
      <c r="J66" s="61" t="str">
        <f>IF(ISNUMBER(I66),ROUND(H66*I66,3),"")</f>
        <v/>
      </c>
      <c r="K66" s="101"/>
      <c r="L66" s="77">
        <f>ROUND(H66*K66,2)</f>
        <v>0</v>
      </c>
    </row>
    <row r="67" spans="1:12" s="104" customFormat="1" x14ac:dyDescent="0.35">
      <c r="A67" s="72" t="s">
        <v>5</v>
      </c>
      <c r="B67" s="15"/>
      <c r="C67" s="12"/>
      <c r="D67" s="12"/>
      <c r="E67" s="12"/>
      <c r="F67" s="81"/>
      <c r="G67" s="6"/>
      <c r="H67" s="6"/>
      <c r="I67" s="6"/>
      <c r="J67" s="6"/>
      <c r="K67" s="102"/>
      <c r="L67" s="16"/>
    </row>
    <row r="68" spans="1:12" s="104" customFormat="1" x14ac:dyDescent="0.35">
      <c r="A68" s="72" t="s">
        <v>7</v>
      </c>
      <c r="B68" s="15"/>
      <c r="C68" s="12"/>
      <c r="D68" s="12"/>
      <c r="E68" s="12"/>
      <c r="F68" s="112" t="s">
        <v>144</v>
      </c>
      <c r="G68" s="6"/>
      <c r="H68" s="6"/>
      <c r="I68" s="6"/>
      <c r="J68" s="6"/>
      <c r="K68" s="102"/>
      <c r="L68" s="16"/>
    </row>
    <row r="69" spans="1:12" s="104" customFormat="1" ht="10.5" thickBot="1" x14ac:dyDescent="0.4">
      <c r="A69" s="72" t="s">
        <v>8</v>
      </c>
      <c r="B69" s="17"/>
      <c r="C69" s="14"/>
      <c r="D69" s="14"/>
      <c r="E69" s="14"/>
      <c r="F69" s="113" t="s">
        <v>130</v>
      </c>
      <c r="G69" s="7"/>
      <c r="H69" s="7"/>
      <c r="I69" s="7"/>
      <c r="J69" s="7"/>
      <c r="K69" s="103"/>
      <c r="L69" s="18"/>
    </row>
    <row r="70" spans="1:12" s="104" customFormat="1" ht="11" thickBot="1" x14ac:dyDescent="0.4">
      <c r="A70" s="72" t="s">
        <v>6</v>
      </c>
      <c r="B70" s="78">
        <f>1+MAX($B$13:B69)</f>
        <v>15</v>
      </c>
      <c r="C70" s="59" t="s">
        <v>174</v>
      </c>
      <c r="D70" s="79"/>
      <c r="E70" s="59"/>
      <c r="F70" s="111" t="s">
        <v>175</v>
      </c>
      <c r="G70" s="59" t="s">
        <v>159</v>
      </c>
      <c r="H70" s="60">
        <v>4</v>
      </c>
      <c r="I70" s="83"/>
      <c r="J70" s="61" t="str">
        <f>IF(ISNUMBER(I70),ROUND(H70*I70,3),"")</f>
        <v/>
      </c>
      <c r="K70" s="101"/>
      <c r="L70" s="77">
        <f>ROUND(H70*K70,2)</f>
        <v>0</v>
      </c>
    </row>
    <row r="71" spans="1:12" s="104" customFormat="1" x14ac:dyDescent="0.35">
      <c r="A71" s="72" t="s">
        <v>5</v>
      </c>
      <c r="B71" s="15"/>
      <c r="C71" s="12"/>
      <c r="D71" s="12"/>
      <c r="E71" s="12"/>
      <c r="F71" s="81"/>
      <c r="G71" s="6"/>
      <c r="H71" s="6"/>
      <c r="I71" s="6"/>
      <c r="J71" s="6"/>
      <c r="K71" s="102"/>
      <c r="L71" s="16"/>
    </row>
    <row r="72" spans="1:12" s="104" customFormat="1" x14ac:dyDescent="0.35">
      <c r="A72" s="72" t="s">
        <v>7</v>
      </c>
      <c r="B72" s="15"/>
      <c r="C72" s="12"/>
      <c r="D72" s="12"/>
      <c r="E72" s="12"/>
      <c r="F72" s="112" t="s">
        <v>144</v>
      </c>
      <c r="G72" s="6"/>
      <c r="H72" s="6"/>
      <c r="I72" s="6"/>
      <c r="J72" s="6"/>
      <c r="K72" s="102"/>
      <c r="L72" s="16"/>
    </row>
    <row r="73" spans="1:12" s="104" customFormat="1" ht="10.5" thickBot="1" x14ac:dyDescent="0.4">
      <c r="A73" s="72" t="s">
        <v>8</v>
      </c>
      <c r="B73" s="17"/>
      <c r="C73" s="14"/>
      <c r="D73" s="14"/>
      <c r="E73" s="14"/>
      <c r="F73" s="113" t="s">
        <v>130</v>
      </c>
      <c r="G73" s="7"/>
      <c r="H73" s="7"/>
      <c r="I73" s="7"/>
      <c r="J73" s="7"/>
      <c r="K73" s="103"/>
      <c r="L73" s="18"/>
    </row>
    <row r="74" spans="1:12" s="104" customFormat="1" ht="11" thickBot="1" x14ac:dyDescent="0.4">
      <c r="A74" s="72" t="s">
        <v>6</v>
      </c>
      <c r="B74" s="78">
        <f>1+MAX($B$13:B73)</f>
        <v>16</v>
      </c>
      <c r="C74" s="59" t="s">
        <v>176</v>
      </c>
      <c r="D74" s="79"/>
      <c r="E74" s="59"/>
      <c r="F74" s="111" t="s">
        <v>177</v>
      </c>
      <c r="G74" s="59" t="s">
        <v>154</v>
      </c>
      <c r="H74" s="60">
        <v>37.5</v>
      </c>
      <c r="I74" s="83"/>
      <c r="J74" s="61" t="str">
        <f>IF(ISNUMBER(I74),ROUND(H74*I74,3),"")</f>
        <v/>
      </c>
      <c r="K74" s="101"/>
      <c r="L74" s="77">
        <f>ROUND(H74*K74,2)</f>
        <v>0</v>
      </c>
    </row>
    <row r="75" spans="1:12" s="104" customFormat="1" x14ac:dyDescent="0.35">
      <c r="A75" s="72" t="s">
        <v>5</v>
      </c>
      <c r="B75" s="15"/>
      <c r="C75" s="12"/>
      <c r="D75" s="12"/>
      <c r="E75" s="12"/>
      <c r="F75" s="81"/>
      <c r="G75" s="6"/>
      <c r="H75" s="6"/>
      <c r="I75" s="6"/>
      <c r="J75" s="6"/>
      <c r="K75" s="102"/>
      <c r="L75" s="16"/>
    </row>
    <row r="76" spans="1:12" s="104" customFormat="1" x14ac:dyDescent="0.35">
      <c r="A76" s="72" t="s">
        <v>7</v>
      </c>
      <c r="B76" s="15"/>
      <c r="C76" s="12"/>
      <c r="D76" s="12"/>
      <c r="E76" s="12"/>
      <c r="F76" s="112" t="s">
        <v>144</v>
      </c>
      <c r="G76" s="6"/>
      <c r="H76" s="6"/>
      <c r="I76" s="6"/>
      <c r="J76" s="6"/>
      <c r="K76" s="102"/>
      <c r="L76" s="16"/>
    </row>
    <row r="77" spans="1:12" s="104" customFormat="1" ht="10.5" thickBot="1" x14ac:dyDescent="0.4">
      <c r="A77" s="72" t="s">
        <v>8</v>
      </c>
      <c r="B77" s="17"/>
      <c r="C77" s="14"/>
      <c r="D77" s="14"/>
      <c r="E77" s="14"/>
      <c r="F77" s="113" t="s">
        <v>130</v>
      </c>
      <c r="G77" s="7"/>
      <c r="H77" s="7"/>
      <c r="I77" s="7"/>
      <c r="J77" s="7"/>
      <c r="K77" s="103"/>
      <c r="L77" s="18"/>
    </row>
    <row r="78" spans="1:12" s="104" customFormat="1" ht="11" thickBot="1" x14ac:dyDescent="0.4">
      <c r="A78" s="72" t="s">
        <v>6</v>
      </c>
      <c r="B78" s="78">
        <f>1+MAX($B$13:B77)</f>
        <v>17</v>
      </c>
      <c r="C78" s="59" t="s">
        <v>178</v>
      </c>
      <c r="D78" s="79"/>
      <c r="E78" s="59"/>
      <c r="F78" s="111" t="s">
        <v>179</v>
      </c>
      <c r="G78" s="59" t="s">
        <v>159</v>
      </c>
      <c r="H78" s="60">
        <v>2720</v>
      </c>
      <c r="I78" s="83"/>
      <c r="J78" s="61" t="str">
        <f>IF(ISNUMBER(I78),ROUND(H78*I78,3),"")</f>
        <v/>
      </c>
      <c r="K78" s="101"/>
      <c r="L78" s="77">
        <f>ROUND(H78*K78,2)</f>
        <v>0</v>
      </c>
    </row>
    <row r="79" spans="1:12" s="104" customFormat="1" x14ac:dyDescent="0.35">
      <c r="A79" s="72" t="s">
        <v>5</v>
      </c>
      <c r="B79" s="15"/>
      <c r="C79" s="12"/>
      <c r="D79" s="12"/>
      <c r="E79" s="12"/>
      <c r="F79" s="81"/>
      <c r="G79" s="6"/>
      <c r="H79" s="6"/>
      <c r="I79" s="6"/>
      <c r="J79" s="6"/>
      <c r="K79" s="102"/>
      <c r="L79" s="16"/>
    </row>
    <row r="80" spans="1:12" s="104" customFormat="1" x14ac:dyDescent="0.35">
      <c r="A80" s="72" t="s">
        <v>7</v>
      </c>
      <c r="B80" s="15"/>
      <c r="C80" s="12"/>
      <c r="D80" s="12"/>
      <c r="E80" s="12"/>
      <c r="F80" s="112" t="s">
        <v>144</v>
      </c>
      <c r="G80" s="6"/>
      <c r="H80" s="6"/>
      <c r="I80" s="6"/>
      <c r="J80" s="6"/>
      <c r="K80" s="102"/>
      <c r="L80" s="16"/>
    </row>
    <row r="81" spans="1:12" s="104" customFormat="1" ht="10.5" thickBot="1" x14ac:dyDescent="0.4">
      <c r="A81" s="72" t="s">
        <v>8</v>
      </c>
      <c r="B81" s="17"/>
      <c r="C81" s="14"/>
      <c r="D81" s="14"/>
      <c r="E81" s="14"/>
      <c r="F81" s="113" t="s">
        <v>130</v>
      </c>
      <c r="G81" s="7"/>
      <c r="H81" s="7"/>
      <c r="I81" s="7"/>
      <c r="J81" s="7"/>
      <c r="K81" s="103"/>
      <c r="L81" s="18"/>
    </row>
    <row r="82" spans="1:12" s="104" customFormat="1" ht="11" thickBot="1" x14ac:dyDescent="0.4">
      <c r="A82" s="72" t="s">
        <v>6</v>
      </c>
      <c r="B82" s="78">
        <f>1+MAX($B$13:B81)</f>
        <v>18</v>
      </c>
      <c r="C82" s="59" t="s">
        <v>180</v>
      </c>
      <c r="D82" s="79"/>
      <c r="E82" s="59"/>
      <c r="F82" s="111" t="s">
        <v>181</v>
      </c>
      <c r="G82" s="59" t="s">
        <v>182</v>
      </c>
      <c r="H82" s="60">
        <v>0.30000001192092896</v>
      </c>
      <c r="I82" s="83"/>
      <c r="J82" s="61" t="str">
        <f>IF(ISNUMBER(I82),ROUND(H82*I82,3),"")</f>
        <v/>
      </c>
      <c r="K82" s="101"/>
      <c r="L82" s="77">
        <f>ROUND(H82*K82,2)</f>
        <v>0</v>
      </c>
    </row>
    <row r="83" spans="1:12" s="104" customFormat="1" x14ac:dyDescent="0.35">
      <c r="A83" s="72" t="s">
        <v>5</v>
      </c>
      <c r="B83" s="15"/>
      <c r="C83" s="12"/>
      <c r="D83" s="12"/>
      <c r="E83" s="12"/>
      <c r="F83" s="81"/>
      <c r="G83" s="6"/>
      <c r="H83" s="6"/>
      <c r="I83" s="6"/>
      <c r="J83" s="6"/>
      <c r="K83" s="102"/>
      <c r="L83" s="16"/>
    </row>
    <row r="84" spans="1:12" s="104" customFormat="1" x14ac:dyDescent="0.35">
      <c r="A84" s="72" t="s">
        <v>7</v>
      </c>
      <c r="B84" s="15"/>
      <c r="C84" s="12"/>
      <c r="D84" s="12"/>
      <c r="E84" s="12"/>
      <c r="F84" s="112" t="s">
        <v>144</v>
      </c>
      <c r="G84" s="6"/>
      <c r="H84" s="6"/>
      <c r="I84" s="6"/>
      <c r="J84" s="6"/>
      <c r="K84" s="102"/>
      <c r="L84" s="16"/>
    </row>
    <row r="85" spans="1:12" s="104" customFormat="1" ht="10.5" thickBot="1" x14ac:dyDescent="0.4">
      <c r="A85" s="72" t="s">
        <v>8</v>
      </c>
      <c r="B85" s="17"/>
      <c r="C85" s="14"/>
      <c r="D85" s="14"/>
      <c r="E85" s="14"/>
      <c r="F85" s="113" t="s">
        <v>130</v>
      </c>
      <c r="G85" s="7"/>
      <c r="H85" s="7"/>
      <c r="I85" s="7"/>
      <c r="J85" s="7"/>
      <c r="K85" s="103"/>
      <c r="L85" s="18"/>
    </row>
    <row r="86" spans="1:12" s="104" customFormat="1" ht="11" thickBot="1" x14ac:dyDescent="0.4">
      <c r="A86" s="72" t="s">
        <v>6</v>
      </c>
      <c r="B86" s="78">
        <f>1+MAX($B$13:B85)</f>
        <v>19</v>
      </c>
      <c r="C86" s="59" t="s">
        <v>183</v>
      </c>
      <c r="D86" s="79"/>
      <c r="E86" s="59"/>
      <c r="F86" s="111" t="s">
        <v>184</v>
      </c>
      <c r="G86" s="59" t="s">
        <v>182</v>
      </c>
      <c r="H86" s="60">
        <v>175</v>
      </c>
      <c r="I86" s="83"/>
      <c r="J86" s="61" t="str">
        <f>IF(ISNUMBER(I86),ROUND(H86*I86,3),"")</f>
        <v/>
      </c>
      <c r="K86" s="101"/>
      <c r="L86" s="77">
        <f>ROUND(H86*K86,2)</f>
        <v>0</v>
      </c>
    </row>
    <row r="87" spans="1:12" s="104" customFormat="1" x14ac:dyDescent="0.35">
      <c r="A87" s="72" t="s">
        <v>5</v>
      </c>
      <c r="B87" s="15"/>
      <c r="C87" s="12"/>
      <c r="D87" s="12"/>
      <c r="E87" s="12"/>
      <c r="F87" s="81"/>
      <c r="G87" s="6"/>
      <c r="H87" s="6"/>
      <c r="I87" s="6"/>
      <c r="J87" s="6"/>
      <c r="K87" s="102"/>
      <c r="L87" s="16"/>
    </row>
    <row r="88" spans="1:12" s="104" customFormat="1" x14ac:dyDescent="0.35">
      <c r="A88" s="72" t="s">
        <v>7</v>
      </c>
      <c r="B88" s="15"/>
      <c r="C88" s="12"/>
      <c r="D88" s="12"/>
      <c r="E88" s="12"/>
      <c r="F88" s="112" t="s">
        <v>144</v>
      </c>
      <c r="G88" s="6"/>
      <c r="H88" s="6"/>
      <c r="I88" s="6"/>
      <c r="J88" s="6"/>
      <c r="K88" s="102"/>
      <c r="L88" s="16"/>
    </row>
    <row r="89" spans="1:12" s="104" customFormat="1" ht="10.5" thickBot="1" x14ac:dyDescent="0.4">
      <c r="A89" s="72" t="s">
        <v>8</v>
      </c>
      <c r="B89" s="17"/>
      <c r="C89" s="14"/>
      <c r="D89" s="14"/>
      <c r="E89" s="14"/>
      <c r="F89" s="113" t="s">
        <v>130</v>
      </c>
      <c r="G89" s="7"/>
      <c r="H89" s="7"/>
      <c r="I89" s="7"/>
      <c r="J89" s="7"/>
      <c r="K89" s="103"/>
      <c r="L89" s="18"/>
    </row>
    <row r="90" spans="1:12" s="104" customFormat="1" ht="11" thickBot="1" x14ac:dyDescent="0.4">
      <c r="A90" s="72" t="s">
        <v>6</v>
      </c>
      <c r="B90" s="78">
        <f>1+MAX($B$13:B89)</f>
        <v>20</v>
      </c>
      <c r="C90" s="59" t="s">
        <v>185</v>
      </c>
      <c r="D90" s="79"/>
      <c r="E90" s="59"/>
      <c r="F90" s="111" t="s">
        <v>186</v>
      </c>
      <c r="G90" s="59" t="s">
        <v>182</v>
      </c>
      <c r="H90" s="60">
        <v>0.5</v>
      </c>
      <c r="I90" s="83"/>
      <c r="J90" s="61" t="str">
        <f>IF(ISNUMBER(I90),ROUND(H90*I90,3),"")</f>
        <v/>
      </c>
      <c r="K90" s="101"/>
      <c r="L90" s="77">
        <f>ROUND(H90*K90,2)</f>
        <v>0</v>
      </c>
    </row>
    <row r="91" spans="1:12" s="104" customFormat="1" x14ac:dyDescent="0.35">
      <c r="A91" s="72" t="s">
        <v>5</v>
      </c>
      <c r="B91" s="15"/>
      <c r="C91" s="12"/>
      <c r="D91" s="12"/>
      <c r="E91" s="12"/>
      <c r="F91" s="81"/>
      <c r="G91" s="6"/>
      <c r="H91" s="6"/>
      <c r="I91" s="6"/>
      <c r="J91" s="6"/>
      <c r="K91" s="102"/>
      <c r="L91" s="16"/>
    </row>
    <row r="92" spans="1:12" s="104" customFormat="1" x14ac:dyDescent="0.35">
      <c r="A92" s="72" t="s">
        <v>7</v>
      </c>
      <c r="B92" s="15"/>
      <c r="C92" s="12"/>
      <c r="D92" s="12"/>
      <c r="E92" s="12"/>
      <c r="F92" s="112" t="s">
        <v>144</v>
      </c>
      <c r="G92" s="6"/>
      <c r="H92" s="6"/>
      <c r="I92" s="6"/>
      <c r="J92" s="6"/>
      <c r="K92" s="102"/>
      <c r="L92" s="16"/>
    </row>
    <row r="93" spans="1:12" s="104" customFormat="1" ht="10.5" thickBot="1" x14ac:dyDescent="0.4">
      <c r="A93" s="72" t="s">
        <v>8</v>
      </c>
      <c r="B93" s="17"/>
      <c r="C93" s="14"/>
      <c r="D93" s="14"/>
      <c r="E93" s="14"/>
      <c r="F93" s="113" t="s">
        <v>130</v>
      </c>
      <c r="G93" s="7"/>
      <c r="H93" s="7"/>
      <c r="I93" s="7"/>
      <c r="J93" s="7"/>
      <c r="K93" s="103"/>
      <c r="L93" s="18"/>
    </row>
    <row r="94" spans="1:12" s="104" customFormat="1" ht="20.5" thickBot="1" x14ac:dyDescent="0.4">
      <c r="A94" s="72" t="s">
        <v>6</v>
      </c>
      <c r="B94" s="78">
        <f>1+MAX($B$13:B93)</f>
        <v>21</v>
      </c>
      <c r="C94" s="59" t="s">
        <v>187</v>
      </c>
      <c r="D94" s="79"/>
      <c r="E94" s="59"/>
      <c r="F94" s="111" t="s">
        <v>188</v>
      </c>
      <c r="G94" s="59" t="s">
        <v>182</v>
      </c>
      <c r="H94" s="60">
        <v>0.10000000149011612</v>
      </c>
      <c r="I94" s="83"/>
      <c r="J94" s="61" t="str">
        <f>IF(ISNUMBER(I94),ROUND(H94*I94,3),"")</f>
        <v/>
      </c>
      <c r="K94" s="101"/>
      <c r="L94" s="77">
        <f>ROUND(H94*K94,2)</f>
        <v>0</v>
      </c>
    </row>
    <row r="95" spans="1:12" s="104" customFormat="1" x14ac:dyDescent="0.35">
      <c r="A95" s="72" t="s">
        <v>5</v>
      </c>
      <c r="B95" s="15"/>
      <c r="C95" s="12"/>
      <c r="D95" s="12"/>
      <c r="E95" s="12"/>
      <c r="F95" s="81"/>
      <c r="G95" s="6"/>
      <c r="H95" s="6"/>
      <c r="I95" s="6"/>
      <c r="J95" s="6"/>
      <c r="K95" s="102"/>
      <c r="L95" s="16"/>
    </row>
    <row r="96" spans="1:12" s="104" customFormat="1" x14ac:dyDescent="0.35">
      <c r="A96" s="72" t="s">
        <v>7</v>
      </c>
      <c r="B96" s="15"/>
      <c r="C96" s="12"/>
      <c r="D96" s="12"/>
      <c r="E96" s="12"/>
      <c r="F96" s="112" t="s">
        <v>144</v>
      </c>
      <c r="G96" s="6"/>
      <c r="H96" s="6"/>
      <c r="I96" s="6"/>
      <c r="J96" s="6"/>
      <c r="K96" s="102"/>
      <c r="L96" s="16"/>
    </row>
    <row r="97" spans="1:12" s="104" customFormat="1" ht="10.5" thickBot="1" x14ac:dyDescent="0.4">
      <c r="A97" s="72" t="s">
        <v>8</v>
      </c>
      <c r="B97" s="17"/>
      <c r="C97" s="14"/>
      <c r="D97" s="14"/>
      <c r="E97" s="14"/>
      <c r="F97" s="113" t="s">
        <v>130</v>
      </c>
      <c r="G97" s="7"/>
      <c r="H97" s="7"/>
      <c r="I97" s="7"/>
      <c r="J97" s="7"/>
      <c r="K97" s="103"/>
      <c r="L97" s="18"/>
    </row>
    <row r="98" spans="1:12" s="104" customFormat="1" ht="20.5" thickBot="1" x14ac:dyDescent="0.4">
      <c r="A98" s="72" t="s">
        <v>6</v>
      </c>
      <c r="B98" s="78">
        <f>1+MAX($B$13:B97)</f>
        <v>22</v>
      </c>
      <c r="C98" s="59" t="s">
        <v>189</v>
      </c>
      <c r="D98" s="79"/>
      <c r="E98" s="59"/>
      <c r="F98" s="111" t="s">
        <v>190</v>
      </c>
      <c r="G98" s="59" t="s">
        <v>182</v>
      </c>
      <c r="H98" s="60">
        <v>0.10000000149011612</v>
      </c>
      <c r="I98" s="83"/>
      <c r="J98" s="61" t="str">
        <f>IF(ISNUMBER(I98),ROUND(H98*I98,3),"")</f>
        <v/>
      </c>
      <c r="K98" s="101"/>
      <c r="L98" s="77">
        <f>ROUND(H98*K98,2)</f>
        <v>0</v>
      </c>
    </row>
    <row r="99" spans="1:12" s="104" customFormat="1" x14ac:dyDescent="0.35">
      <c r="A99" s="72" t="s">
        <v>5</v>
      </c>
      <c r="B99" s="15"/>
      <c r="C99" s="12"/>
      <c r="D99" s="12"/>
      <c r="E99" s="12"/>
      <c r="F99" s="81"/>
      <c r="G99" s="6"/>
      <c r="H99" s="6"/>
      <c r="I99" s="6"/>
      <c r="J99" s="6"/>
      <c r="K99" s="102"/>
      <c r="L99" s="16"/>
    </row>
    <row r="100" spans="1:12" s="104" customFormat="1" x14ac:dyDescent="0.35">
      <c r="A100" s="72" t="s">
        <v>7</v>
      </c>
      <c r="B100" s="15"/>
      <c r="C100" s="12"/>
      <c r="D100" s="12"/>
      <c r="E100" s="12"/>
      <c r="F100" s="112" t="s">
        <v>144</v>
      </c>
      <c r="G100" s="6"/>
      <c r="H100" s="6"/>
      <c r="I100" s="6"/>
      <c r="J100" s="6"/>
      <c r="K100" s="102"/>
      <c r="L100" s="16"/>
    </row>
    <row r="101" spans="1:12" s="104" customFormat="1" ht="10.5" thickBot="1" x14ac:dyDescent="0.4">
      <c r="A101" s="72" t="s">
        <v>8</v>
      </c>
      <c r="B101" s="17"/>
      <c r="C101" s="14"/>
      <c r="D101" s="14"/>
      <c r="E101" s="14"/>
      <c r="F101" s="113" t="s">
        <v>130</v>
      </c>
      <c r="G101" s="7"/>
      <c r="H101" s="7"/>
      <c r="I101" s="7"/>
      <c r="J101" s="7"/>
      <c r="K101" s="103"/>
      <c r="L101" s="18"/>
    </row>
    <row r="102" spans="1:12" s="104" customFormat="1" ht="20.5" thickBot="1" x14ac:dyDescent="0.4">
      <c r="A102" s="72" t="s">
        <v>6</v>
      </c>
      <c r="B102" s="78">
        <f>1+MAX($B$13:B101)</f>
        <v>23</v>
      </c>
      <c r="C102" s="59" t="s">
        <v>191</v>
      </c>
      <c r="D102" s="79"/>
      <c r="E102" s="59"/>
      <c r="F102" s="111" t="s">
        <v>192</v>
      </c>
      <c r="G102" s="59" t="s">
        <v>182</v>
      </c>
      <c r="H102" s="60">
        <v>1</v>
      </c>
      <c r="I102" s="83"/>
      <c r="J102" s="61" t="str">
        <f>IF(ISNUMBER(I102),ROUND(H102*I102,3),"")</f>
        <v/>
      </c>
      <c r="K102" s="101"/>
      <c r="L102" s="77">
        <f>ROUND(H102*K102,2)</f>
        <v>0</v>
      </c>
    </row>
    <row r="103" spans="1:12" s="104" customFormat="1" x14ac:dyDescent="0.35">
      <c r="A103" s="72" t="s">
        <v>5</v>
      </c>
      <c r="B103" s="15"/>
      <c r="C103" s="12"/>
      <c r="D103" s="12"/>
      <c r="E103" s="12"/>
      <c r="F103" s="81"/>
      <c r="G103" s="6"/>
      <c r="H103" s="6"/>
      <c r="I103" s="6"/>
      <c r="J103" s="6"/>
      <c r="K103" s="102"/>
      <c r="L103" s="16"/>
    </row>
    <row r="104" spans="1:12" s="104" customFormat="1" x14ac:dyDescent="0.35">
      <c r="A104" s="72" t="s">
        <v>7</v>
      </c>
      <c r="B104" s="15"/>
      <c r="C104" s="12"/>
      <c r="D104" s="12"/>
      <c r="E104" s="12"/>
      <c r="F104" s="112" t="s">
        <v>144</v>
      </c>
      <c r="G104" s="6"/>
      <c r="H104" s="6"/>
      <c r="I104" s="6"/>
      <c r="J104" s="6"/>
      <c r="K104" s="102"/>
      <c r="L104" s="16"/>
    </row>
    <row r="105" spans="1:12" s="104" customFormat="1" ht="10.5" thickBot="1" x14ac:dyDescent="0.4">
      <c r="A105" s="72" t="s">
        <v>8</v>
      </c>
      <c r="B105" s="17"/>
      <c r="C105" s="14"/>
      <c r="D105" s="14"/>
      <c r="E105" s="14"/>
      <c r="F105" s="113" t="s">
        <v>130</v>
      </c>
      <c r="G105" s="7"/>
      <c r="H105" s="7"/>
      <c r="I105" s="7"/>
      <c r="J105" s="7"/>
      <c r="K105" s="103"/>
      <c r="L105" s="18"/>
    </row>
    <row r="106" spans="1:12" s="104" customFormat="1" ht="20.5" thickBot="1" x14ac:dyDescent="0.4">
      <c r="A106" s="72" t="s">
        <v>6</v>
      </c>
      <c r="B106" s="78">
        <f>1+MAX($B$13:B105)</f>
        <v>24</v>
      </c>
      <c r="C106" s="59" t="s">
        <v>193</v>
      </c>
      <c r="D106" s="79"/>
      <c r="E106" s="59"/>
      <c r="F106" s="111" t="s">
        <v>194</v>
      </c>
      <c r="G106" s="59" t="s">
        <v>182</v>
      </c>
      <c r="H106" s="60">
        <v>94</v>
      </c>
      <c r="I106" s="83"/>
      <c r="J106" s="61" t="str">
        <f>IF(ISNUMBER(I106),ROUND(H106*I106,3),"")</f>
        <v/>
      </c>
      <c r="K106" s="101"/>
      <c r="L106" s="77">
        <f>ROUND(H106*K106,2)</f>
        <v>0</v>
      </c>
    </row>
    <row r="107" spans="1:12" s="104" customFormat="1" x14ac:dyDescent="0.35">
      <c r="A107" s="72" t="s">
        <v>5</v>
      </c>
      <c r="B107" s="15"/>
      <c r="C107" s="12"/>
      <c r="D107" s="12"/>
      <c r="E107" s="12"/>
      <c r="F107" s="81"/>
      <c r="G107" s="6"/>
      <c r="H107" s="6"/>
      <c r="I107" s="6"/>
      <c r="J107" s="6"/>
      <c r="K107" s="102"/>
      <c r="L107" s="16"/>
    </row>
    <row r="108" spans="1:12" s="104" customFormat="1" x14ac:dyDescent="0.35">
      <c r="A108" s="72" t="s">
        <v>7</v>
      </c>
      <c r="B108" s="15"/>
      <c r="C108" s="12"/>
      <c r="D108" s="12"/>
      <c r="E108" s="12"/>
      <c r="F108" s="112" t="s">
        <v>144</v>
      </c>
      <c r="G108" s="6"/>
      <c r="H108" s="6"/>
      <c r="I108" s="6"/>
      <c r="J108" s="6"/>
      <c r="K108" s="102"/>
      <c r="L108" s="16"/>
    </row>
    <row r="109" spans="1:12" s="104" customFormat="1" ht="10.5" thickBot="1" x14ac:dyDescent="0.4">
      <c r="A109" s="72" t="s">
        <v>8</v>
      </c>
      <c r="B109" s="17"/>
      <c r="C109" s="14"/>
      <c r="D109" s="14"/>
      <c r="E109" s="14"/>
      <c r="F109" s="113" t="s">
        <v>130</v>
      </c>
      <c r="G109" s="7"/>
      <c r="H109" s="7"/>
      <c r="I109" s="7"/>
      <c r="J109" s="7"/>
      <c r="K109" s="103"/>
      <c r="L109" s="18"/>
    </row>
    <row r="110" spans="1:12" ht="13" x14ac:dyDescent="0.2">
      <c r="A110" s="116" t="s">
        <v>82</v>
      </c>
      <c r="B110" s="117" t="s">
        <v>195</v>
      </c>
      <c r="C110" s="123" t="str">
        <f xml:space="preserve"> CONCATENATE("za Díl ",C13)</f>
        <v>za Díl 1</v>
      </c>
      <c r="D110" s="119"/>
      <c r="E110" s="119"/>
      <c r="F110" s="118" t="s">
        <v>196</v>
      </c>
      <c r="G110" s="120"/>
      <c r="H110" s="120"/>
      <c r="I110" s="120"/>
      <c r="J110" s="121"/>
      <c r="K110" s="120"/>
      <c r="L110" s="122">
        <f>SUM(L14:L109)</f>
        <v>0</v>
      </c>
    </row>
  </sheetData>
  <sheetProtection formatCells="0" formatColumns="0" formatRows="0" insertColumns="0" insertRows="0" deleteColumns="0" deleteRows="0" sort="0" autoFilter="0"/>
  <autoFilter ref="A10:L110" xr:uid="{00000000-0009-0000-0000-000000000000}">
    <filterColumn colId="10" showButton="0"/>
  </autoFilter>
  <mergeCells count="29">
    <mergeCell ref="G10:G12"/>
    <mergeCell ref="E10:E12"/>
    <mergeCell ref="I8:J8"/>
    <mergeCell ref="B2:C2"/>
    <mergeCell ref="I2:J2"/>
    <mergeCell ref="F10:F12"/>
    <mergeCell ref="B1:C1"/>
    <mergeCell ref="K2:L2"/>
    <mergeCell ref="K10:L11"/>
    <mergeCell ref="I10:I12"/>
    <mergeCell ref="J10:J12"/>
    <mergeCell ref="B4:D4"/>
    <mergeCell ref="I5:J5"/>
    <mergeCell ref="F5:H5"/>
    <mergeCell ref="B7:D7"/>
    <mergeCell ref="B10:B12"/>
    <mergeCell ref="H10:H12"/>
    <mergeCell ref="C10:C12"/>
    <mergeCell ref="D10:D12"/>
    <mergeCell ref="B9:J9"/>
    <mergeCell ref="I7:J7"/>
    <mergeCell ref="I4:J4"/>
    <mergeCell ref="K3:L3"/>
    <mergeCell ref="I6:J6"/>
    <mergeCell ref="F6:H6"/>
    <mergeCell ref="F7:H7"/>
    <mergeCell ref="B8:D8"/>
    <mergeCell ref="G8:H8"/>
    <mergeCell ref="D3:E3"/>
  </mergeCells>
  <conditionalFormatting sqref="F6">
    <cfRule type="expression" dxfId="49" priority="1621">
      <formula>$E$5="Ostatní"</formula>
    </cfRule>
    <cfRule type="expression" dxfId="48" priority="1623">
      <formula>$E$6="Ostatní"</formula>
    </cfRule>
  </conditionalFormatting>
  <conditionalFormatting sqref="F2">
    <cfRule type="expression" dxfId="47" priority="1619">
      <formula>IF($F$2="Název stavby","Vybarvit",IF($F$2="","Vybarvit",""))="Vybarvit"</formula>
    </cfRule>
  </conditionalFormatting>
  <conditionalFormatting sqref="D3">
    <cfRule type="expression" dxfId="46" priority="1618">
      <formula>IF($D$3="SO XX-XX-XX","Vybarvit",IF($D$3="","Vybarvit",""))="Vybarvit"</formula>
    </cfRule>
  </conditionalFormatting>
  <conditionalFormatting sqref="F3">
    <cfRule type="expression" dxfId="45" priority="1617">
      <formula>IF($F$3="Název SO/PS","Vybarvit",IF($F$3="","Vybarvit",""))="Vybarvit"</formula>
    </cfRule>
  </conditionalFormatting>
  <conditionalFormatting sqref="F8">
    <cfRule type="expression" dxfId="44" priority="1616">
      <formula>IF($F$8="Obchodní název firmy/společnosti, v případě fyzické osoby podnikající  IČO","Vybarvit",IF($F$8="","Vybarvit",""))="Vybarvit"</formula>
    </cfRule>
  </conditionalFormatting>
  <conditionalFormatting sqref="G8:H8">
    <cfRule type="expression" dxfId="43" priority="1615">
      <formula>IF($G$8="Titul Jméno Příjmení","Vybarvit",IF($G$8="","Vybarvit",""))="Vybarvit"</formula>
    </cfRule>
  </conditionalFormatting>
  <conditionalFormatting sqref="K8">
    <cfRule type="expression" dxfId="42" priority="1590">
      <formula>$K$8=""</formula>
    </cfRule>
  </conditionalFormatting>
  <conditionalFormatting sqref="K7">
    <cfRule type="expression" dxfId="41" priority="1589">
      <formula>$K$7=""</formula>
    </cfRule>
  </conditionalFormatting>
  <conditionalFormatting sqref="K5">
    <cfRule type="expression" dxfId="40" priority="1587">
      <formula>$K$5=""</formula>
    </cfRule>
  </conditionalFormatting>
  <conditionalFormatting sqref="K4">
    <cfRule type="expression" dxfId="39" priority="1586">
      <formula>$K$4=""</formula>
    </cfRule>
  </conditionalFormatting>
  <conditionalFormatting sqref="L4">
    <cfRule type="expression" dxfId="38" priority="1585">
      <formula>$L$4=""</formula>
    </cfRule>
  </conditionalFormatting>
  <conditionalFormatting sqref="E8">
    <cfRule type="expression" dxfId="37" priority="1584">
      <formula>$E$8=""</formula>
    </cfRule>
  </conditionalFormatting>
  <conditionalFormatting sqref="E7">
    <cfRule type="expression" dxfId="36" priority="1583">
      <formula>$E$7=""</formula>
    </cfRule>
  </conditionalFormatting>
  <conditionalFormatting sqref="E6">
    <cfRule type="expression" dxfId="35" priority="1582">
      <formula>$E$6=""</formula>
    </cfRule>
  </conditionalFormatting>
  <conditionalFormatting sqref="E5">
    <cfRule type="expression" dxfId="34" priority="1581">
      <formula>$E$5=""</formula>
    </cfRule>
  </conditionalFormatting>
  <conditionalFormatting sqref="E4">
    <cfRule type="expression" dxfId="33" priority="1579">
      <formula>$E$4=""</formula>
    </cfRule>
  </conditionalFormatting>
  <conditionalFormatting sqref="Q3">
    <cfRule type="cellIs" dxfId="32" priority="155" operator="notEqual">
      <formula>0</formula>
    </cfRule>
  </conditionalFormatting>
  <conditionalFormatting sqref="K6">
    <cfRule type="expression" dxfId="31" priority="98">
      <formula>$K$6=""</formula>
    </cfRule>
  </conditionalFormatting>
  <conditionalFormatting sqref="F13">
    <cfRule type="expression" dxfId="30" priority="16">
      <formula>F13="Název dílu"</formula>
    </cfRule>
  </conditionalFormatting>
  <conditionalFormatting sqref="C13">
    <cfRule type="expression" dxfId="29" priority="15">
      <formula>C13="Kód dílu"</formula>
    </cfRule>
  </conditionalFormatting>
  <conditionalFormatting sqref="J14 J18 J22 J26 J30 J34 J38 J42 J46 J50 J54 J58 J62 J66 J70 J74 J78 J82 J86 J90 J94 J98 J102 J106">
    <cfRule type="expression" dxfId="28" priority="14">
      <formula>J14=""</formula>
    </cfRule>
  </conditionalFormatting>
  <conditionalFormatting sqref="C14 C18 C22 C26 C30 C34 C38 C42 C46 C50 C54 C58 C62 C66 C70 C74 C78 C82 C86 C90 C94 C98 C102 C106">
    <cfRule type="expression" dxfId="27" priority="13">
      <formula>C14=""</formula>
    </cfRule>
  </conditionalFormatting>
  <conditionalFormatting sqref="E14 E18 E22 E26 E30 E34 E38 E42 E46 E50 E54 E58 E62 E66 E70 E74 E78 E82 E86 E90 E94 E98 E102 E106">
    <cfRule type="expression" dxfId="26" priority="12">
      <formula>E14=""</formula>
    </cfRule>
  </conditionalFormatting>
  <conditionalFormatting sqref="F14 F18 F22 F26 F30 F34 F38 F42 F46 F50 F54 F58 F62 F66 F70 F74 F78 F82 F86 F90 F94 F98 F102 F106">
    <cfRule type="expression" dxfId="25" priority="11">
      <formula>F14=""</formula>
    </cfRule>
  </conditionalFormatting>
  <conditionalFormatting sqref="F15 F19 F23 F27 F31 F35 F39 F43 F47 F51 F55 F59 F63 F67 F71 F75 F79 F83 F87 F91 F95 F99 F103 F107">
    <cfRule type="expression" dxfId="24" priority="10">
      <formula>F15=""</formula>
    </cfRule>
  </conditionalFormatting>
  <conditionalFormatting sqref="F16 F20 F24 F28 F32 F36 F40 F44 F48 F52 F56 F60 F64 F68 F72 F76 F80 F84 F88 F92 F96 F100 F104 F108">
    <cfRule type="expression" dxfId="23" priority="9">
      <formula>F16=""</formula>
    </cfRule>
  </conditionalFormatting>
  <conditionalFormatting sqref="F17 F21 F25 F29 F33 F37 F41 F45 F49 F53 F57 F61 F65 F69 F73 F77 F81 F85 F89 F93 F97 F101 F105 F109">
    <cfRule type="expression" dxfId="22" priority="8">
      <formula>F17=""</formula>
    </cfRule>
  </conditionalFormatting>
  <conditionalFormatting sqref="G14 G18 G22 G26 G30 G34 G38 G42 G46 G50 G54 G58 G62 G66 G70 G74 G78 G82 G86 G90 G94 G98 G102 G106">
    <cfRule type="expression" dxfId="21" priority="7">
      <formula>G14=""</formula>
    </cfRule>
  </conditionalFormatting>
  <conditionalFormatting sqref="H14 H18 H22 H26 H30 H34 H38 H42 H46 H50 H54 H58 H62 H66 H70 H74 H78 H82 H86 H90 H94 H98 H102 H106">
    <cfRule type="expression" dxfId="20" priority="6">
      <formula>H14=""</formula>
    </cfRule>
  </conditionalFormatting>
  <conditionalFormatting sqref="I14 I18 I22 I26 I30 I34 I38 I42 I46 I50 I54 I58 I62 I66 I70 I74 I78 I82 I86 I90 I94 I98 I102 I106">
    <cfRule type="expression" dxfId="19" priority="5">
      <formula>I14=""</formula>
    </cfRule>
  </conditionalFormatting>
  <conditionalFormatting sqref="D14 D18 D22 D26 D30 D34 D38 D42 D46 D50 D54 D58 D62 D66 D70 D74 D78 D82 D86 D90 D94 D98 D102 D106">
    <cfRule type="expression" dxfId="18" priority="4">
      <formula>D14=""</formula>
    </cfRule>
  </conditionalFormatting>
  <conditionalFormatting sqref="K14 K18 K22 K26 K30 K34 K38 K42 K46 K50 K54 K58 K62 K66 K70 K74 K78 K82 K86 K90 K94 K98 K102 K106">
    <cfRule type="expression" dxfId="17" priority="3">
      <formula>K14=""</formula>
    </cfRule>
  </conditionalFormatting>
  <conditionalFormatting sqref="F110">
    <cfRule type="expression" dxfId="16" priority="2">
      <formula>F110="Název dílu"</formula>
    </cfRule>
  </conditionalFormatting>
  <conditionalFormatting sqref="C110">
    <cfRule type="expression" dxfId="15" priority="1">
      <formula>C110="Kód dílu"</formula>
    </cfRule>
  </conditionalFormatting>
  <dataValidations xWindow="760" yWindow="211" count="14">
    <dataValidation type="list" allowBlank="1" showInputMessage="1" showErrorMessage="1" errorTitle="Špatné označení majetku" error="_x000a_Nutno vybrat dle předvolby!_x000a_SŽDC nebo Ostatní." promptTitle="Výběr dle předvolby:" prompt="_x000a_SŽDC s.o._x000a_Ostatní" sqref="E6" xr:uid="{00000000-0002-0000-0000-000000000000}">
      <formula1>"SŽDC s.o., Ostatní"</formula1>
    </dataValidation>
    <dataValidation type="date" allowBlank="1" showInputMessage="1" showErrorMessage="1" sqref="L8" xr:uid="{00000000-0002-0000-0000-000001000000}">
      <formula1>42370</formula1>
      <formula2>55153</formula2>
    </dataValidation>
    <dataValidation type="list" allowBlank="1" showInputMessage="1" showErrorMessage="1" errorTitle="Neexitující stupeň dokumentace!" error="Nutno vybrat stupeň dokumentace dle předvolby!" promptTitle="Výběr stádia dle seznamu:" prompt="Stádium 3_x000a_Stádium 2" sqref="E5" xr:uid="{00000000-0002-0000-0000-000002000000}">
      <formula1>"Stádium 2,Stádium 3"</formula1>
    </dataValidation>
    <dataValidation type="list" allowBlank="1" showInputMessage="1" showErrorMessage="1" error="Nutno vybrat klasifikaci dle předvolby!" promptTitle="Klasifikace" prompt="pro zatřídění stavebních a inženýrských objektů_x000a_(viz Portál veřejných zakázek MMR):_x000a_Struktura klasifikace:_x000a_1. až 3. místo obor_x000a_4. místo skupina_x000a_5. místo podskupina_x000a_6. místo konstrukčně materiálová charakteristika_x000a_7. místo druh stavební akce_x000a_" sqref="K4" xr:uid="{00000000-0002-0000-0000-000003000000}">
      <formula1>"801,802,803,811,812, 813, 814,815, 817, 821,822, 823,824,825,826,827,828,831,832,833,838,839"</formula1>
    </dataValidation>
    <dataValidation type="date" allowBlank="1" showInputMessage="1" showErrorMessage="1" errorTitle="Špatný datum" error="Datum musí být v rozmezí_x000a_od 1.1.2016_x000a_do 31.12.2050" promptTitle="Vložit datum" prompt="ve formátu: dd.mm.rrrr" sqref="K8" xr:uid="{00000000-0002-0000-0000-000004000000}">
      <formula1>42370</formula1>
      <formula2>55153</formula2>
    </dataValidation>
    <dataValidation allowBlank="1" showInputMessage="1" showErrorMessage="1" promptTitle="S-kód" prompt="Číslo pod kterým je stavba evidovaná v systému SŽDC." sqref="K6" xr:uid="{00000000-0002-0000-0000-000005000000}"/>
    <dataValidation type="date" allowBlank="1" showInputMessage="1" showErrorMessage="1" errorTitle="Špatnž formát data" error="_x000a_Nutno zadat ve formátu:_x000a_dd.mm.rrr_x000a_nebo_x000a_mm/rrrr" promptTitle="den.měsíc.rok: dd.mm.rrrr" prompt="_x000a_Uvede se předpokládaná doba ukončení realizace konkrétního SO/PS dle Harmonogramu výstavby (den.měsíc.rok - např. 01.12.2020), který je uveden v příslušné části dokumentace stavby." sqref="E8" xr:uid="{00000000-0002-0000-0000-000006000000}">
      <formula1>42370</formula1>
      <formula2>55153</formula2>
    </dataValidation>
    <dataValidation type="date" allowBlank="1" showInputMessage="1" showErrorMessage="1" errorTitle="Špatný formát data" error="_x000a_Nutno zadat ve formátu:_x000a_dd.mm.rrr_x000a_nebo_x000a_mm/rrrr" promptTitle="den.měsíc.rok: dd.mm.rrrr" prompt="_x000a_Uvede se předpokládaná doba zahájení realizace konkrétního SO/PS dle Harmonogramu výstavby (den.měsíc.rok - např. 01.12.2020), který je uveden v příslušné části dokumentace stavby." sqref="E7" xr:uid="{00000000-0002-0000-0000-000007000000}">
      <formula1>42370</formula1>
      <formula2>55153</formula2>
    </dataValidation>
    <dataValidation allowBlank="1" showInputMessage="1" showErrorMessage="1" promptTitle="Číselné označení SO/PS " prompt="musí být uvedeno i v názvu listu SO (nebo PS) XX-XX-XX._x000a_Každé SO/PS musí být zpracováno v samostatném formuláři." sqref="D3" xr:uid="{00000000-0002-0000-0000-000008000000}"/>
    <dataValidation type="date" allowBlank="1" showInputMessage="1" showErrorMessage="1" error="Rozmezí let 2017 - 2050" promptTitle="Vložit rok" prompt="ve formátu:_x000a_rrrr" sqref="K7" xr:uid="{00000000-0002-0000-0000-000009000000}">
      <formula1>2017</formula1>
      <formula2>2050</formula2>
    </dataValidation>
    <dataValidation allowBlank="1" showInputMessage="1" showErrorMessage="1" promptTitle="Název položky" prompt="Přesný název položky dle cenové soustavy, nebo vlastní název v případě položky mimo cenovou soustavu." sqref="F18 F22 F26 F30 F34 F38 F42 F46 F50 F54 F58 F62 F66 F70 F74 F78 F82 F86 F90 F94 F98 F102 F106" xr:uid="{00000000-0002-0000-0000-00000A000000}"/>
    <dataValidation allowBlank="1" showInputMessage="1" showErrorMessage="1" promptTitle="Popis položky" prompt="doplnňující název položky pro upřesnění popisu a charakteristiky dané položky. V případě, že název položky odpovídá popisu položky, pole zůstane bez vyplnění." sqref="F19 F23 F27 F31 F35 F39 F43 F47 F51 F55 F59 F63 F67 F71 F75 F79 F83 F87 F91 F95 F99 F103 F107" xr:uid="{00000000-0002-0000-0000-00000B000000}"/>
    <dataValidation allowBlank="1" showInputMessage="1" showErrorMessage="1" promptTitle="Výkaz výměr:" prompt="způsob stanovení množství položky, nebo odkaz na příslušnou přílohu dokumentace." sqref="F20 F24 F28 F32 F36 F40 F44 F48 F52 F56 F60 F64 F68 F72 F76 F80 F84 F88 F92 F96 F100 F104 F108" xr:uid="{00000000-0002-0000-0000-00000C000000}"/>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F21 F25 F29 F33 F37 F41 F45 F49 F53 F57 F61 F65 F69 F73 F77 F81 F85 F89 F93 F97 F101 F105 F109" xr:uid="{00000000-0002-0000-0000-00000D000000}"/>
  </dataValidations>
  <pageMargins left="0.70866141732283472" right="0.70866141732283472" top="0.74803149606299213" bottom="0.74803149606299213" header="0.31496062992125984" footer="0.31496062992125984"/>
  <pageSetup paperSize="9" scale="69" fitToHeight="0" orientation="landscape" blackAndWhite="1" r:id="rId1"/>
  <headerFooter>
    <oddHeader xml:space="preserve">&amp;L&amp;"Arial,Tučné"&amp;10FORMULÁŘ SO/PS
</oddHeader>
    <oddFooter>&amp;L&amp;"Arial,Obyčejné"&amp;10&amp;A&amp;R&amp;"Arial,Obyčejné"&amp;10&amp;P/&amp;N</oddFooter>
  </headerFooter>
  <drawing r:id="rId2"/>
  <legacyDrawing r:id="rId3"/>
  <extLst>
    <ext xmlns:x14="http://schemas.microsoft.com/office/spreadsheetml/2009/9/main" uri="{CCE6A557-97BC-4b89-ADB6-D9C93CAAB3DF}">
      <x14:dataValidations xmlns:xm="http://schemas.microsoft.com/office/excel/2006/main" xWindow="760" yWindow="211" count="1">
        <x14:dataValidation type="list" allowBlank="1" showInputMessage="1" showErrorMessage="1" xr:uid="{00000000-0002-0000-0000-00000F000000}">
          <x14:formula1>
            <xm:f>'Kategorie monitoringu'!$A$1:$A$25</xm:f>
          </x14:formula1>
          <xm:sqref>E4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List2"/>
  <dimension ref="A1:C26"/>
  <sheetViews>
    <sheetView workbookViewId="0"/>
  </sheetViews>
  <sheetFormatPr defaultRowHeight="14.5" x14ac:dyDescent="0.35"/>
  <cols>
    <col min="1" max="1" width="13.81640625" customWidth="1"/>
    <col min="2" max="2" width="53.81640625" customWidth="1"/>
    <col min="3" max="3" width="9.1796875" style="37"/>
  </cols>
  <sheetData>
    <row r="1" spans="1:3" ht="15" thickTop="1" x14ac:dyDescent="0.35">
      <c r="A1" s="30" t="s">
        <v>35</v>
      </c>
      <c r="B1" s="31" t="s">
        <v>31</v>
      </c>
      <c r="C1" s="36"/>
    </row>
    <row r="2" spans="1:3" x14ac:dyDescent="0.35">
      <c r="A2" s="32" t="s">
        <v>36</v>
      </c>
      <c r="B2" s="33" t="s">
        <v>32</v>
      </c>
      <c r="C2" s="36"/>
    </row>
    <row r="3" spans="1:3" x14ac:dyDescent="0.35">
      <c r="A3" s="32" t="s">
        <v>37</v>
      </c>
      <c r="B3" s="33" t="s">
        <v>33</v>
      </c>
      <c r="C3" s="36"/>
    </row>
    <row r="4" spans="1:3" x14ac:dyDescent="0.35">
      <c r="A4" s="32" t="s">
        <v>38</v>
      </c>
      <c r="B4" s="33" t="s">
        <v>34</v>
      </c>
      <c r="C4" s="36"/>
    </row>
    <row r="5" spans="1:3" x14ac:dyDescent="0.35">
      <c r="A5" s="32" t="s">
        <v>39</v>
      </c>
      <c r="B5" s="33" t="s">
        <v>40</v>
      </c>
      <c r="C5" s="36"/>
    </row>
    <row r="6" spans="1:3" x14ac:dyDescent="0.35">
      <c r="A6" s="32" t="s">
        <v>41</v>
      </c>
      <c r="B6" s="33" t="s">
        <v>42</v>
      </c>
      <c r="C6" s="36"/>
    </row>
    <row r="7" spans="1:3" x14ac:dyDescent="0.35">
      <c r="A7" s="32" t="s">
        <v>43</v>
      </c>
      <c r="B7" s="33" t="s">
        <v>44</v>
      </c>
      <c r="C7" s="36"/>
    </row>
    <row r="8" spans="1:3" x14ac:dyDescent="0.35">
      <c r="A8" s="32" t="s">
        <v>45</v>
      </c>
      <c r="B8" s="33" t="s">
        <v>46</v>
      </c>
      <c r="C8" s="36"/>
    </row>
    <row r="9" spans="1:3" x14ac:dyDescent="0.35">
      <c r="A9" s="32" t="s">
        <v>47</v>
      </c>
      <c r="B9" s="33" t="s">
        <v>48</v>
      </c>
      <c r="C9" s="36"/>
    </row>
    <row r="10" spans="1:3" x14ac:dyDescent="0.35">
      <c r="A10" s="32" t="s">
        <v>49</v>
      </c>
      <c r="B10" s="33" t="s">
        <v>50</v>
      </c>
      <c r="C10" s="36"/>
    </row>
    <row r="11" spans="1:3" x14ac:dyDescent="0.35">
      <c r="A11" s="32" t="s">
        <v>51</v>
      </c>
      <c r="B11" s="33" t="s">
        <v>52</v>
      </c>
      <c r="C11" s="36"/>
    </row>
    <row r="12" spans="1:3" x14ac:dyDescent="0.35">
      <c r="A12" s="32" t="s">
        <v>53</v>
      </c>
      <c r="B12" s="33" t="s">
        <v>54</v>
      </c>
      <c r="C12" s="36"/>
    </row>
    <row r="13" spans="1:3" x14ac:dyDescent="0.35">
      <c r="A13" s="32" t="s">
        <v>55</v>
      </c>
      <c r="B13" s="33" t="s">
        <v>56</v>
      </c>
      <c r="C13" s="36"/>
    </row>
    <row r="14" spans="1:3" ht="25" x14ac:dyDescent="0.35">
      <c r="A14" s="32" t="s">
        <v>57</v>
      </c>
      <c r="B14" s="33" t="s">
        <v>58</v>
      </c>
      <c r="C14" s="36"/>
    </row>
    <row r="15" spans="1:3" x14ac:dyDescent="0.35">
      <c r="A15" s="32" t="s">
        <v>59</v>
      </c>
      <c r="B15" s="33" t="s">
        <v>60</v>
      </c>
      <c r="C15" s="36"/>
    </row>
    <row r="16" spans="1:3" x14ac:dyDescent="0.35">
      <c r="A16" s="32" t="s">
        <v>61</v>
      </c>
      <c r="B16" s="33" t="s">
        <v>62</v>
      </c>
      <c r="C16" s="36"/>
    </row>
    <row r="17" spans="1:3" x14ac:dyDescent="0.35">
      <c r="A17" s="32" t="s">
        <v>63</v>
      </c>
      <c r="B17" s="33" t="s">
        <v>64</v>
      </c>
      <c r="C17" s="36"/>
    </row>
    <row r="18" spans="1:3" x14ac:dyDescent="0.35">
      <c r="A18" s="32" t="s">
        <v>65</v>
      </c>
      <c r="B18" s="33" t="s">
        <v>66</v>
      </c>
      <c r="C18" s="36"/>
    </row>
    <row r="19" spans="1:3" x14ac:dyDescent="0.35">
      <c r="A19" s="32" t="s">
        <v>67</v>
      </c>
      <c r="B19" s="33" t="s">
        <v>68</v>
      </c>
      <c r="C19" s="36"/>
    </row>
    <row r="20" spans="1:3" x14ac:dyDescent="0.35">
      <c r="A20" s="32" t="s">
        <v>69</v>
      </c>
      <c r="B20" s="33" t="s">
        <v>70</v>
      </c>
      <c r="C20" s="36"/>
    </row>
    <row r="21" spans="1:3" x14ac:dyDescent="0.35">
      <c r="A21" s="32" t="s">
        <v>71</v>
      </c>
      <c r="B21" s="33" t="s">
        <v>72</v>
      </c>
      <c r="C21" s="36"/>
    </row>
    <row r="22" spans="1:3" x14ac:dyDescent="0.35">
      <c r="A22" s="32" t="s">
        <v>73</v>
      </c>
      <c r="B22" s="33" t="s">
        <v>74</v>
      </c>
      <c r="C22" s="36"/>
    </row>
    <row r="23" spans="1:3" x14ac:dyDescent="0.35">
      <c r="A23" s="32" t="s">
        <v>75</v>
      </c>
      <c r="B23" s="33" t="s">
        <v>76</v>
      </c>
      <c r="C23" s="36"/>
    </row>
    <row r="24" spans="1:3" x14ac:dyDescent="0.35">
      <c r="A24" s="32" t="s">
        <v>77</v>
      </c>
      <c r="B24" s="33" t="s">
        <v>78</v>
      </c>
      <c r="C24" s="36"/>
    </row>
    <row r="25" spans="1:3" ht="15" thickBot="1" x14ac:dyDescent="0.4">
      <c r="A25" s="34" t="s">
        <v>79</v>
      </c>
      <c r="B25" s="35" t="s">
        <v>80</v>
      </c>
      <c r="C25" s="36"/>
    </row>
    <row r="26" spans="1:3" ht="15" thickTop="1" x14ac:dyDescent="0.35"/>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List4"/>
  <dimension ref="A1:M39"/>
  <sheetViews>
    <sheetView topLeftCell="A16" workbookViewId="0">
      <selection activeCell="D41" sqref="D41"/>
    </sheetView>
  </sheetViews>
  <sheetFormatPr defaultRowHeight="14.5" x14ac:dyDescent="0.35"/>
  <cols>
    <col min="1" max="1" width="11.81640625" customWidth="1"/>
  </cols>
  <sheetData>
    <row r="1" spans="1:13" x14ac:dyDescent="0.35">
      <c r="A1" t="s">
        <v>113</v>
      </c>
    </row>
    <row r="2" spans="1:13" x14ac:dyDescent="0.35">
      <c r="C2" t="s">
        <v>104</v>
      </c>
    </row>
    <row r="3" spans="1:13" x14ac:dyDescent="0.35">
      <c r="B3" t="s">
        <v>101</v>
      </c>
    </row>
    <row r="4" spans="1:13" x14ac:dyDescent="0.35">
      <c r="B4" t="s">
        <v>103</v>
      </c>
    </row>
    <row r="5" spans="1:13" x14ac:dyDescent="0.35">
      <c r="C5" t="s">
        <v>102</v>
      </c>
    </row>
    <row r="6" spans="1:13" x14ac:dyDescent="0.35">
      <c r="B6" t="s">
        <v>110</v>
      </c>
    </row>
    <row r="7" spans="1:13" x14ac:dyDescent="0.35">
      <c r="A7" t="s">
        <v>105</v>
      </c>
    </row>
    <row r="8" spans="1:13" x14ac:dyDescent="0.35">
      <c r="A8" s="90" t="s">
        <v>118</v>
      </c>
      <c r="B8" s="90"/>
      <c r="C8" s="90"/>
      <c r="D8" s="90"/>
      <c r="E8" s="90"/>
      <c r="F8" s="90"/>
      <c r="G8" s="90"/>
      <c r="H8" s="90"/>
      <c r="I8" s="90"/>
      <c r="J8" s="90"/>
      <c r="K8" s="90"/>
      <c r="L8" s="90"/>
      <c r="M8" s="90"/>
    </row>
    <row r="10" spans="1:13" x14ac:dyDescent="0.35">
      <c r="A10" t="s">
        <v>84</v>
      </c>
    </row>
    <row r="11" spans="1:13" x14ac:dyDescent="0.35">
      <c r="A11" s="86">
        <v>43405</v>
      </c>
      <c r="B11" t="s">
        <v>85</v>
      </c>
    </row>
    <row r="12" spans="1:13" x14ac:dyDescent="0.35">
      <c r="C12" t="s">
        <v>95</v>
      </c>
    </row>
    <row r="13" spans="1:13" x14ac:dyDescent="0.35">
      <c r="C13" t="s">
        <v>93</v>
      </c>
    </row>
    <row r="14" spans="1:13" x14ac:dyDescent="0.35">
      <c r="C14" t="s">
        <v>94</v>
      </c>
    </row>
    <row r="15" spans="1:13" x14ac:dyDescent="0.35">
      <c r="B15" t="s">
        <v>86</v>
      </c>
    </row>
    <row r="16" spans="1:13" x14ac:dyDescent="0.35">
      <c r="B16" s="89" t="s">
        <v>111</v>
      </c>
      <c r="C16" s="89"/>
      <c r="D16" s="89"/>
      <c r="E16" s="89"/>
      <c r="F16" s="89"/>
    </row>
    <row r="17" spans="1:6" x14ac:dyDescent="0.35">
      <c r="C17" t="s">
        <v>106</v>
      </c>
    </row>
    <row r="18" spans="1:6" x14ac:dyDescent="0.35">
      <c r="D18" t="s">
        <v>107</v>
      </c>
    </row>
    <row r="19" spans="1:6" x14ac:dyDescent="0.35">
      <c r="C19" t="s">
        <v>108</v>
      </c>
    </row>
    <row r="20" spans="1:6" x14ac:dyDescent="0.35">
      <c r="B20" t="s">
        <v>87</v>
      </c>
    </row>
    <row r="21" spans="1:6" x14ac:dyDescent="0.35">
      <c r="B21" t="s">
        <v>112</v>
      </c>
    </row>
    <row r="22" spans="1:6" x14ac:dyDescent="0.35">
      <c r="C22" t="s">
        <v>88</v>
      </c>
    </row>
    <row r="23" spans="1:6" x14ac:dyDescent="0.35">
      <c r="B23" t="s">
        <v>92</v>
      </c>
    </row>
    <row r="24" spans="1:6" x14ac:dyDescent="0.35">
      <c r="B24" t="s">
        <v>91</v>
      </c>
    </row>
    <row r="25" spans="1:6" x14ac:dyDescent="0.35">
      <c r="B25" t="s">
        <v>96</v>
      </c>
    </row>
    <row r="26" spans="1:6" x14ac:dyDescent="0.35">
      <c r="B26" t="s">
        <v>109</v>
      </c>
    </row>
    <row r="27" spans="1:6" x14ac:dyDescent="0.35">
      <c r="A27" s="86">
        <v>43409</v>
      </c>
      <c r="B27" t="s">
        <v>114</v>
      </c>
    </row>
    <row r="28" spans="1:6" x14ac:dyDescent="0.35">
      <c r="A28" s="86">
        <v>43418</v>
      </c>
      <c r="B28" t="s">
        <v>115</v>
      </c>
    </row>
    <row r="29" spans="1:6" x14ac:dyDescent="0.35">
      <c r="C29" t="s">
        <v>116</v>
      </c>
    </row>
    <row r="30" spans="1:6" x14ac:dyDescent="0.35">
      <c r="B30" s="90"/>
      <c r="C30" s="90"/>
      <c r="D30" s="90"/>
      <c r="E30" s="90"/>
      <c r="F30" s="90"/>
    </row>
    <row r="31" spans="1:6" x14ac:dyDescent="0.35">
      <c r="B31" t="s">
        <v>124</v>
      </c>
    </row>
    <row r="32" spans="1:6" x14ac:dyDescent="0.35">
      <c r="B32" t="s">
        <v>117</v>
      </c>
    </row>
    <row r="33" spans="1:6" x14ac:dyDescent="0.35">
      <c r="B33" s="90"/>
      <c r="C33" s="90"/>
      <c r="D33" s="90"/>
      <c r="E33" s="90"/>
      <c r="F33" s="90"/>
    </row>
    <row r="34" spans="1:6" x14ac:dyDescent="0.35">
      <c r="B34" s="90"/>
      <c r="C34" s="90"/>
      <c r="D34" s="90"/>
      <c r="E34" s="90"/>
      <c r="F34" s="90"/>
    </row>
    <row r="35" spans="1:6" x14ac:dyDescent="0.35">
      <c r="A35" s="86">
        <v>43420</v>
      </c>
      <c r="B35" t="s">
        <v>128</v>
      </c>
    </row>
    <row r="36" spans="1:6" x14ac:dyDescent="0.35">
      <c r="C36" t="s">
        <v>127</v>
      </c>
    </row>
    <row r="37" spans="1:6" x14ac:dyDescent="0.35">
      <c r="A37" s="86">
        <v>43423</v>
      </c>
      <c r="B37" t="s">
        <v>129</v>
      </c>
    </row>
    <row r="38" spans="1:6" x14ac:dyDescent="0.35">
      <c r="B38" t="s">
        <v>131</v>
      </c>
    </row>
    <row r="39" spans="1:6" x14ac:dyDescent="0.35">
      <c r="A39" s="86">
        <v>43425</v>
      </c>
      <c r="B39" t="s">
        <v>132</v>
      </c>
    </row>
  </sheetData>
  <pageMargins left="0.7" right="0.7" top="0.78740157499999996" bottom="0.78740157499999996"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List3">
    <pageSetUpPr fitToPage="1"/>
  </sheetPr>
  <dimension ref="A1:L22"/>
  <sheetViews>
    <sheetView workbookViewId="0">
      <selection sqref="A1:L4"/>
    </sheetView>
  </sheetViews>
  <sheetFormatPr defaultColWidth="9.1796875" defaultRowHeight="10" x14ac:dyDescent="0.2"/>
  <cols>
    <col min="1" max="1" width="3.54296875" style="27" customWidth="1"/>
    <col min="2" max="2" width="4.453125" style="8" customWidth="1"/>
    <col min="3" max="3" width="10.54296875" style="8" customWidth="1"/>
    <col min="4" max="5" width="10" style="8" customWidth="1"/>
    <col min="6" max="6" width="74.1796875" style="8" customWidth="1"/>
    <col min="7" max="7" width="9" style="9" customWidth="1"/>
    <col min="8" max="8" width="13" style="9" customWidth="1"/>
    <col min="9" max="10" width="9" style="9" customWidth="1"/>
    <col min="11" max="12" width="12.81640625" style="9" customWidth="1"/>
    <col min="13" max="16384" width="9.1796875" style="8"/>
  </cols>
  <sheetData>
    <row r="1" spans="1:12" s="1" customFormat="1" ht="13.5" customHeight="1" thickBot="1" x14ac:dyDescent="0.4">
      <c r="A1" s="72" t="s">
        <v>6</v>
      </c>
      <c r="B1" s="78"/>
      <c r="C1" s="59"/>
      <c r="D1" s="79"/>
      <c r="E1" s="59"/>
      <c r="F1" s="80"/>
      <c r="G1" s="59"/>
      <c r="H1" s="60"/>
      <c r="I1" s="83"/>
      <c r="J1" s="60" t="str">
        <f>IF(I1=0,"",I1*H1)</f>
        <v/>
      </c>
      <c r="K1" s="62"/>
      <c r="L1" s="77">
        <f>ROUND((ROUND(H1,3))*(ROUND(K1,2)),2)</f>
        <v>0</v>
      </c>
    </row>
    <row r="2" spans="1:12" s="1" customFormat="1" ht="12.75" customHeight="1" x14ac:dyDescent="0.35">
      <c r="A2" s="72" t="s">
        <v>5</v>
      </c>
      <c r="B2" s="15"/>
      <c r="C2" s="12"/>
      <c r="D2" s="12"/>
      <c r="E2" s="12"/>
      <c r="F2" s="81"/>
      <c r="G2" s="6"/>
      <c r="H2" s="6"/>
      <c r="I2" s="6"/>
      <c r="J2" s="6"/>
      <c r="K2" s="6"/>
      <c r="L2" s="16"/>
    </row>
    <row r="3" spans="1:12" s="1" customFormat="1" ht="12.75" customHeight="1" x14ac:dyDescent="0.35">
      <c r="A3" s="72" t="s">
        <v>7</v>
      </c>
      <c r="B3" s="15"/>
      <c r="C3" s="12"/>
      <c r="D3" s="12"/>
      <c r="E3" s="12"/>
      <c r="F3" s="82"/>
      <c r="G3" s="6"/>
      <c r="H3" s="6"/>
      <c r="I3" s="6"/>
      <c r="J3" s="6"/>
      <c r="K3" s="6"/>
      <c r="L3" s="16"/>
    </row>
    <row r="4" spans="1:12" s="1" customFormat="1" ht="18" customHeight="1" thickBot="1" x14ac:dyDescent="0.4">
      <c r="A4" s="72" t="s">
        <v>8</v>
      </c>
      <c r="B4" s="17"/>
      <c r="C4" s="14"/>
      <c r="D4" s="14"/>
      <c r="E4" s="14"/>
      <c r="F4" s="113" t="s">
        <v>130</v>
      </c>
      <c r="G4" s="7"/>
      <c r="H4" s="7"/>
      <c r="I4" s="7"/>
      <c r="J4" s="7"/>
      <c r="K4" s="7"/>
      <c r="L4" s="18"/>
    </row>
    <row r="5" spans="1:12" s="1" customFormat="1" ht="48" customHeight="1" thickBot="1" x14ac:dyDescent="0.4">
      <c r="A5" s="5"/>
      <c r="B5" s="12"/>
      <c r="C5" s="12"/>
      <c r="D5" s="12"/>
      <c r="E5" s="12"/>
      <c r="F5" s="22"/>
      <c r="G5" s="6"/>
      <c r="H5" s="6"/>
      <c r="I5" s="6"/>
      <c r="J5" s="6"/>
      <c r="K5" s="6"/>
      <c r="L5" s="7"/>
    </row>
    <row r="6" spans="1:12" s="5" customFormat="1" ht="13.5" thickBot="1" x14ac:dyDescent="0.4">
      <c r="A6" s="5" t="s">
        <v>82</v>
      </c>
      <c r="B6" s="23" t="s">
        <v>83</v>
      </c>
      <c r="C6" s="24"/>
      <c r="D6" s="3"/>
      <c r="E6" s="3"/>
      <c r="F6" s="70" t="s">
        <v>28</v>
      </c>
      <c r="G6" s="24"/>
      <c r="H6" s="24"/>
      <c r="I6" s="24"/>
      <c r="J6" s="24"/>
      <c r="K6" s="24"/>
      <c r="L6" s="84"/>
    </row>
    <row r="7" spans="1:12" s="5" customFormat="1" ht="10.5" thickBot="1" x14ac:dyDescent="0.4">
      <c r="G7" s="25"/>
      <c r="H7" s="25"/>
      <c r="I7" s="25"/>
      <c r="J7" s="25"/>
      <c r="K7" s="25"/>
      <c r="L7" s="25"/>
    </row>
    <row r="8" spans="1:12" s="1" customFormat="1" ht="15" customHeight="1" thickBot="1" x14ac:dyDescent="0.4">
      <c r="A8" s="1" t="s">
        <v>29</v>
      </c>
      <c r="B8" s="57" t="s">
        <v>19</v>
      </c>
      <c r="C8" s="4"/>
      <c r="D8" s="2"/>
      <c r="E8" s="2"/>
      <c r="F8" s="70" t="s">
        <v>28</v>
      </c>
      <c r="G8" s="4"/>
      <c r="H8" s="4"/>
      <c r="I8" s="4"/>
      <c r="J8" s="4"/>
      <c r="K8" s="4"/>
      <c r="L8" s="85"/>
    </row>
    <row r="9" spans="1:12" s="1" customFormat="1" x14ac:dyDescent="0.35">
      <c r="A9" s="5"/>
      <c r="G9" s="26"/>
      <c r="H9" s="26"/>
      <c r="I9" s="26"/>
      <c r="J9" s="26"/>
      <c r="K9" s="26"/>
      <c r="L9" s="26"/>
    </row>
    <row r="10" spans="1:12" s="1" customFormat="1" x14ac:dyDescent="0.35">
      <c r="A10" s="5"/>
      <c r="G10" s="26"/>
      <c r="H10" s="26"/>
      <c r="I10" s="26"/>
      <c r="J10" s="26"/>
      <c r="K10" s="26"/>
      <c r="L10" s="26"/>
    </row>
    <row r="11" spans="1:12" s="1" customFormat="1" x14ac:dyDescent="0.35">
      <c r="A11" s="5"/>
      <c r="G11" s="26"/>
      <c r="H11" s="26"/>
      <c r="I11" s="26"/>
      <c r="J11" s="26"/>
      <c r="K11" s="26"/>
      <c r="L11" s="26"/>
    </row>
    <row r="12" spans="1:12" s="1" customFormat="1" x14ac:dyDescent="0.35">
      <c r="A12" s="5"/>
      <c r="G12" s="26"/>
      <c r="H12" s="26"/>
      <c r="I12" s="26"/>
      <c r="J12" s="26"/>
      <c r="K12" s="26"/>
      <c r="L12" s="26"/>
    </row>
    <row r="13" spans="1:12" s="1" customFormat="1" x14ac:dyDescent="0.35">
      <c r="A13" s="5"/>
      <c r="G13" s="26"/>
      <c r="H13" s="26"/>
      <c r="I13" s="26"/>
      <c r="J13" s="26"/>
      <c r="K13" s="26"/>
      <c r="L13" s="26"/>
    </row>
    <row r="14" spans="1:12" s="1" customFormat="1" x14ac:dyDescent="0.35">
      <c r="A14" s="5"/>
      <c r="G14" s="26"/>
      <c r="H14" s="26"/>
      <c r="I14" s="26"/>
      <c r="J14" s="26"/>
      <c r="K14" s="26"/>
      <c r="L14" s="26"/>
    </row>
    <row r="15" spans="1:12" s="1" customFormat="1" x14ac:dyDescent="0.35">
      <c r="A15" s="5"/>
      <c r="G15" s="26"/>
      <c r="H15" s="26"/>
      <c r="I15" s="26"/>
      <c r="J15" s="26"/>
      <c r="K15" s="26"/>
      <c r="L15" s="26"/>
    </row>
    <row r="16" spans="1:12" s="1" customFormat="1" x14ac:dyDescent="0.35">
      <c r="A16" s="5"/>
      <c r="G16" s="26"/>
      <c r="H16" s="26"/>
      <c r="I16" s="26"/>
      <c r="J16" s="26"/>
      <c r="K16" s="26"/>
      <c r="L16" s="26"/>
    </row>
    <row r="17" spans="1:12" s="1" customFormat="1" x14ac:dyDescent="0.35">
      <c r="A17" s="5"/>
      <c r="G17" s="26"/>
      <c r="H17" s="26"/>
      <c r="I17" s="26"/>
      <c r="J17" s="26"/>
      <c r="K17" s="26"/>
      <c r="L17" s="26"/>
    </row>
    <row r="18" spans="1:12" s="1" customFormat="1" x14ac:dyDescent="0.35">
      <c r="A18" s="5"/>
      <c r="G18" s="26"/>
      <c r="H18" s="26"/>
      <c r="I18" s="26"/>
      <c r="J18" s="26"/>
      <c r="K18" s="26"/>
      <c r="L18" s="26"/>
    </row>
    <row r="19" spans="1:12" s="1" customFormat="1" x14ac:dyDescent="0.35">
      <c r="A19" s="5"/>
      <c r="G19" s="26"/>
      <c r="H19" s="26"/>
      <c r="I19" s="26"/>
      <c r="J19" s="26"/>
      <c r="K19" s="26"/>
      <c r="L19" s="26"/>
    </row>
    <row r="20" spans="1:12" s="1" customFormat="1" x14ac:dyDescent="0.35">
      <c r="A20" s="5"/>
      <c r="G20" s="26"/>
      <c r="H20" s="26"/>
      <c r="I20" s="26"/>
      <c r="J20" s="26"/>
      <c r="K20" s="26"/>
      <c r="L20" s="26"/>
    </row>
    <row r="21" spans="1:12" s="1" customFormat="1" x14ac:dyDescent="0.35">
      <c r="A21" s="5"/>
      <c r="G21" s="26"/>
      <c r="H21" s="26"/>
      <c r="I21" s="26"/>
      <c r="J21" s="26"/>
      <c r="K21" s="26"/>
      <c r="L21" s="26"/>
    </row>
    <row r="22" spans="1:12" s="1" customFormat="1" x14ac:dyDescent="0.35">
      <c r="A22" s="5"/>
      <c r="G22" s="26"/>
      <c r="H22" s="26"/>
      <c r="I22" s="26"/>
      <c r="J22" s="26"/>
      <c r="K22" s="26"/>
      <c r="L22" s="26"/>
    </row>
  </sheetData>
  <conditionalFormatting sqref="C1">
    <cfRule type="expression" dxfId="14" priority="15">
      <formula>C1=""</formula>
    </cfRule>
  </conditionalFormatting>
  <conditionalFormatting sqref="E1">
    <cfRule type="expression" dxfId="13" priority="14">
      <formula>E1=""</formula>
    </cfRule>
  </conditionalFormatting>
  <conditionalFormatting sqref="F1">
    <cfRule type="expression" dxfId="12" priority="13">
      <formula>F1=""</formula>
    </cfRule>
  </conditionalFormatting>
  <conditionalFormatting sqref="F2">
    <cfRule type="expression" dxfId="11" priority="12">
      <formula>F2=""</formula>
    </cfRule>
  </conditionalFormatting>
  <conditionalFormatting sqref="F3">
    <cfRule type="expression" dxfId="10" priority="11">
      <formula>F3=""</formula>
    </cfRule>
  </conditionalFormatting>
  <conditionalFormatting sqref="F4">
    <cfRule type="expression" dxfId="9" priority="10">
      <formula>F4=""</formula>
    </cfRule>
  </conditionalFormatting>
  <conditionalFormatting sqref="G1">
    <cfRule type="expression" dxfId="8" priority="9">
      <formula>G1=""</formula>
    </cfRule>
  </conditionalFormatting>
  <conditionalFormatting sqref="H1">
    <cfRule type="expression" dxfId="7" priority="8">
      <formula>H1=""</formula>
    </cfRule>
  </conditionalFormatting>
  <conditionalFormatting sqref="I1">
    <cfRule type="expression" dxfId="6" priority="7">
      <formula>I1=""</formula>
    </cfRule>
  </conditionalFormatting>
  <conditionalFormatting sqref="J1">
    <cfRule type="expression" dxfId="5" priority="6">
      <formula>J1=""</formula>
    </cfRule>
  </conditionalFormatting>
  <conditionalFormatting sqref="K1">
    <cfRule type="expression" dxfId="4" priority="5">
      <formula>K1=""</formula>
    </cfRule>
  </conditionalFormatting>
  <conditionalFormatting sqref="C8">
    <cfRule type="expression" dxfId="3" priority="4">
      <formula>$C$8=""</formula>
    </cfRule>
  </conditionalFormatting>
  <conditionalFormatting sqref="F8">
    <cfRule type="expression" dxfId="2" priority="3">
      <formula>F8="Název dílu"</formula>
    </cfRule>
  </conditionalFormatting>
  <conditionalFormatting sqref="D1">
    <cfRule type="expression" dxfId="1" priority="2">
      <formula>D1=""</formula>
    </cfRule>
  </conditionalFormatting>
  <conditionalFormatting sqref="F6">
    <cfRule type="expression" dxfId="0" priority="1">
      <formula>F6="Název dílu"</formula>
    </cfRule>
  </conditionalFormatting>
  <dataValidations xWindow="467" yWindow="320" count="5">
    <dataValidation allowBlank="1" showInputMessage="1" showErrorMessage="1" promptTitle="Název položky" prompt="Přesný název položky dle cenové soustavy, nebo vlastní název v případě položky mimo cenovou soustavu." sqref="F1" xr:uid="{00000000-0002-0000-0300-000000000000}"/>
    <dataValidation allowBlank="1" showInputMessage="1" showErrorMessage="1" promptTitle="Popis položky" prompt="doplnňující název položky pro upřesnění popisu a charakteristiky dané položky. V případě, že název položky odpovídá popisu položky, pole zůstane bez vyplnění." sqref="F2" xr:uid="{00000000-0002-0000-0300-000001000000}"/>
    <dataValidation allowBlank="1" showInputMessage="1" showErrorMessage="1" promptTitle="Výkaz výměr:" prompt="způsob stanovení množství položky, nebo odkaz na příslušnou přílohu dokumentace." sqref="F3" xr:uid="{00000000-0002-0000-0300-000002000000}"/>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F4" xr:uid="{00000000-0002-0000-0300-000003000000}"/>
    <dataValidation type="list" allowBlank="1" showInputMessage="1" showErrorMessage="1" sqref="D1" xr:uid="{00000000-0002-0000-0300-000004000000}">
      <formula1>"1,2,3,4,5,6,7,8,9,10"</formula1>
    </dataValidation>
  </dataValidations>
  <pageMargins left="0" right="0" top="0" bottom="0" header="0.51181102362204722" footer="0.51181102362204722"/>
  <pageSetup paperSize="9" scale="81"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4</vt:i4>
      </vt:variant>
      <vt:variant>
        <vt:lpstr>Pojmenované oblasti</vt:lpstr>
      </vt:variant>
      <vt:variant>
        <vt:i4>2</vt:i4>
      </vt:variant>
    </vt:vector>
  </HeadingPairs>
  <TitlesOfParts>
    <vt:vector size="6" baseType="lpstr">
      <vt:lpstr>SO110</vt:lpstr>
      <vt:lpstr>Kategorie monitoringu</vt:lpstr>
      <vt:lpstr>změny</vt:lpstr>
      <vt:lpstr>hide</vt:lpstr>
      <vt:lpstr>'SO110'!Názvy_tisku</vt:lpstr>
      <vt:lpstr>'SO110'!Oblast_tisku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Moťka Radek</dc:creator>
  <cp:lastModifiedBy>Nezkusil Miroslav Ing.</cp:lastModifiedBy>
  <cp:lastPrinted>2018-06-27T08:11:53Z</cp:lastPrinted>
  <dcterms:created xsi:type="dcterms:W3CDTF">2015-03-16T09:47:49Z</dcterms:created>
  <dcterms:modified xsi:type="dcterms:W3CDTF">2019-03-08T11:29:37Z</dcterms:modified>
</cp:coreProperties>
</file>